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2"/>
  </bookViews>
  <sheets>
    <sheet name="Lichiditatea efectiva" sheetId="1" r:id="rId1"/>
    <sheet name="Lichiditatea necesara" sheetId="2" r:id="rId2"/>
    <sheet name="Principiul III" sheetId="3" r:id="rId3"/>
    <sheet name="Sheet5" sheetId="4" r:id="rId4"/>
  </sheets>
  <definedNames>
    <definedName name="_xlnm.Print_Area" localSheetId="2">'Principiul III'!$A$1:$H$29</definedName>
  </definedNames>
  <calcPr fullCalcOnLoad="1"/>
</workbook>
</file>

<file path=xl/sharedStrings.xml><?xml version="1.0" encoding="utf-8"?>
<sst xmlns="http://schemas.openxmlformats.org/spreadsheetml/2006/main" count="473" uniqueCount="137">
  <si>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</si>
  <si>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</si>
  <si>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</si>
  <si>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</si>
  <si>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</si>
  <si>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</si>
  <si>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</si>
  <si>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</si>
  <si>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</si>
  <si>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</si>
  <si>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</si>
  <si>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</si>
  <si>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</si>
  <si>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</si>
  <si>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</si>
  <si>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</si>
  <si>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</si>
  <si>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</si>
  <si>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</si>
  <si>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la situatia din   31 martie 2023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</si>
  <si>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</si>
  <si>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</si>
  <si>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</si>
  <si>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</si>
  <si>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</si>
  <si>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</si>
  <si>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</si>
  <si>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</si>
  <si>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</si>
  <si>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</si>
  <si>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</si>
  <si>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</si>
  <si>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</si>
  <si>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</si>
  <si>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</si>
  <si>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</si>
  <si>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</si>
  <si>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</si>
  <si>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</si>
  <si>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</si>
  <si>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</si>
  <si>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</si>
  <si>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</si>
  <si>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</si>
  <si>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</si>
  <si>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</si>
  <si>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</si>
  <si>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</si>
  <si>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</si>
  <si>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</si>
  <si>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</si>
  <si>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</si>
  <si>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</si>
  <si>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</si>
  <si>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</si>
  <si>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</si>
  <si>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</si>
  <si>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</si>
  <si>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</si>
  <si>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</si>
  <si>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</si>
  <si>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</si>
  <si>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</si>
  <si>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</si>
  <si>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Calculat de tgradinar Data/Ora: 06.04.2023 / 13:36:48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</si>
  <si>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</si>
  <si>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</si>
  <si>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</si>
  <si>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</si>
  <si>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</si>
  <si>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</si>
  <si>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</si>
  <si>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</si>
  <si>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Calculat de tgradinar Data/Ora: 06.04.2023 / 13:37:40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</si>
  <si>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</si>
  <si>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</si>
  <si>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</si>
  <si>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</si>
  <si>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</si>
  <si>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</si>
  <si>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</si>
  <si>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</si>
  <si>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</si>
  <si>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</si>
  <si>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</si>
  <si>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>Calculat de tgradinar Data/Ora: 06.04.2023 / 13:40:26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</si>
  <si>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</si>
  <si>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</si>
  <si>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</si>
  <si>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</si>
  <si>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</si>
  <si>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</si>
  <si>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</si>
  <si>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</si>
  <si>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</si>
  <si>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</si>
  <si>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</si>
  <si>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</si>
  <si>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</si>
  <si>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</si>
  <si>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</si>
  <si>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</si>
  <si>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</si>
  <si>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</si>
  <si>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</si>
  <si>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</si>
  <si>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</si>
  <si>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</si>
  <si>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</si>
  <si>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</si>
  <si>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</si>
  <si>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</si>
  <si>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</si>
  <si>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</si>
  <si>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</si>
  <si>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</si>
  <si>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</si>
  <si>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</si>
  <si>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</si>
  <si>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</si>
  <si>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</si>
  <si>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</si>
  <si>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</si>
  <si>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</si>
  <si>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</si>
  <si>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</si>
  <si>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</si>
  <si>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</si>
  <si>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</si>
  <si>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Vicepresedinte al Comitetului de Conducere</t>
  </si>
  <si>
    <t>Macar Stoianov</t>
  </si>
  <si>
    <t>Sef al Departamentului Trezorerie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</si>
  <si>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</si>
  <si>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</si>
  <si>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Executorul si numarul de telefon Gradinar T.  (022) 303  282</t>
  </si>
  <si>
    <t>Executorul si numarul de telefon T. Gradinar 022303282</t>
  </si>
  <si>
    <t>Eugeniu Brînzila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</si>
</sst>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0.000"/>
    <numFmt numFmtId="193" formatCode="* #,##0.000;* \-#,##0.000;* &quot;-&quot;??;@"/>
    <numFmt numFmtId="194" formatCode="* #,##0.0000;* \-#,##0.0000;* &quot;-&quot;??;@"/>
    <numFmt numFmtId="195" formatCode="0.0000"/>
    <numFmt numFmtId="196" formatCode="0.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6" fillId="0" borderId="0" xfId="0" applyNumberFormat="1" applyFont="1" applyBorder="1" applyAlignment="1">
      <alignment/>
    </xf>
    <xf numFmtId="9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5" fontId="1" fillId="34" borderId="14" xfId="0" applyNumberFormat="1" applyFont="1" applyFill="1" applyBorder="1" applyAlignment="1" applyProtection="1">
      <alignment horizontal="center" vertical="center" wrapText="1"/>
      <protection/>
    </xf>
    <xf numFmtId="185" fontId="1" fillId="34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Font="1" applyFill="1" applyBorder="1" applyAlignment="1" applyProtection="1">
      <alignment horizontal="center" vertical="center" wrapText="1"/>
      <protection/>
    </xf>
    <xf numFmtId="185" fontId="1" fillId="34" borderId="10" xfId="0" applyNumberFormat="1" applyFont="1" applyFill="1" applyBorder="1" applyAlignment="1" applyProtection="1">
      <alignment horizontal="center" wrapText="1"/>
      <protection/>
    </xf>
    <xf numFmtId="185" fontId="0" fillId="0" borderId="0" xfId="0" applyNumberFormat="1" applyAlignment="1">
      <alignment/>
    </xf>
    <xf numFmtId="185" fontId="0" fillId="0" borderId="0" xfId="0" applyNumberFormat="1" applyFont="1" applyFill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Alignment="1" applyProtection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 applyProtection="1">
      <alignment horizontal="center"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7" xfId="0" applyNumberFormat="1" applyFont="1" applyFill="1" applyBorder="1" applyAlignment="1" applyProtection="1">
      <alignment horizontal="center" vertical="center" wrapText="1"/>
      <protection/>
    </xf>
    <xf numFmtId="3" fontId="1" fillId="34" borderId="14" xfId="0" applyNumberFormat="1" applyFont="1" applyFill="1" applyBorder="1" applyAlignment="1" applyProtection="1">
      <alignment horizontal="center" vertical="center" wrapText="1"/>
      <protection/>
    </xf>
    <xf numFmtId="3" fontId="1" fillId="34" borderId="14" xfId="0" applyNumberFormat="1" applyFont="1" applyFill="1" applyBorder="1" applyAlignment="1" applyProtection="1">
      <alignment horizontal="right" vertical="center" wrapText="1"/>
      <protection/>
    </xf>
    <xf numFmtId="3" fontId="1" fillId="34" borderId="18" xfId="0" applyNumberFormat="1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1" fillId="34" borderId="10" xfId="0" applyNumberFormat="1" applyFont="1" applyFill="1" applyBorder="1" applyAlignment="1" applyProtection="1">
      <alignment horizont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wrapText="1"/>
      <protection/>
    </xf>
    <xf numFmtId="191" fontId="1" fillId="34" borderId="21" xfId="0" applyNumberFormat="1" applyFont="1" applyFill="1" applyBorder="1" applyAlignment="1" applyProtection="1">
      <alignment horizontal="center" vertical="center" wrapText="1"/>
      <protection/>
    </xf>
    <xf numFmtId="191" fontId="1" fillId="34" borderId="22" xfId="0" applyNumberFormat="1" applyFont="1" applyFill="1" applyBorder="1" applyAlignment="1" applyProtection="1">
      <alignment horizontal="center" vertical="center" wrapText="1"/>
      <protection/>
    </xf>
    <xf numFmtId="184" fontId="1" fillId="34" borderId="23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184" fontId="1" fillId="34" borderId="10" xfId="0" applyNumberFormat="1" applyFont="1" applyFill="1" applyBorder="1" applyAlignment="1" applyProtection="1">
      <alignment horizontal="center" vertical="center" wrapText="1"/>
      <protection/>
    </xf>
    <xf numFmtId="186" fontId="1" fillId="34" borderId="23" xfId="0" applyNumberFormat="1" applyFont="1" applyFill="1" applyBorder="1" applyAlignment="1" applyProtection="1">
      <alignment horizontal="center" vertical="center" wrapText="1"/>
      <protection/>
    </xf>
    <xf numFmtId="184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0" xfId="0" applyNumberFormat="1" applyFont="1" applyFill="1" applyBorder="1" applyAlignment="1" applyProtection="1">
      <alignment horizontal="center" wrapText="1"/>
      <protection/>
    </xf>
    <xf numFmtId="4" fontId="1" fillId="34" borderId="10" xfId="0" applyNumberFormat="1" applyFont="1" applyFill="1" applyBorder="1" applyAlignment="1" applyProtection="1">
      <alignment horizontal="center" wrapText="1"/>
      <protection/>
    </xf>
    <xf numFmtId="186" fontId="1" fillId="34" borderId="10" xfId="0" applyNumberFormat="1" applyFont="1" applyFill="1" applyBorder="1" applyAlignment="1" applyProtection="1">
      <alignment horizontal="center" wrapText="1"/>
      <protection/>
    </xf>
    <xf numFmtId="9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10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7" xfId="0" applyNumberFormat="1" applyFont="1" applyFill="1" applyBorder="1" applyAlignment="1" applyProtection="1">
      <alignment vertical="center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3" fontId="1" fillId="35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5" fillId="33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183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Alignment="1">
      <alignment/>
    </xf>
    <xf numFmtId="192" fontId="0" fillId="0" borderId="0" xfId="0" applyNumberFormat="1" applyAlignment="1">
      <alignment/>
    </xf>
    <xf numFmtId="167" fontId="0" fillId="0" borderId="0" xfId="42" applyFont="1" applyAlignment="1">
      <alignment/>
    </xf>
    <xf numFmtId="194" fontId="0" fillId="0" borderId="0" xfId="42" applyNumberFormat="1" applyFont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="60" workbookViewId="0" topLeftCell="A1">
      <selection activeCell="C82" sqref="C82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4" width="14.57421875" style="0" customWidth="1"/>
    <col min="5" max="8" width="15.28125" style="0" customWidth="1"/>
    <col min="9" max="9" width="9.140625" style="0" customWidth="1"/>
    <col min="10" max="13" width="15.57421875" style="1" customWidth="1"/>
    <col min="14" max="14" width="15.57421875" style="0" customWidth="1"/>
    <col min="16" max="16" width="37.57421875" style="0" bestFit="1" customWidth="1"/>
  </cols>
  <sheetData>
    <row r="1" spans="1:15" ht="12.75">
      <c r="A1" s="17" t="s">
        <v>2</v>
      </c>
      <c r="C1" s="19" t="s">
        <v>62</v>
      </c>
      <c r="D1" s="1"/>
      <c r="E1" s="1"/>
      <c r="G1" s="1"/>
      <c r="H1" s="1"/>
      <c r="I1" s="1"/>
      <c r="O1" s="1"/>
    </row>
    <row r="2" spans="1:15" ht="12.75">
      <c r="A2" s="1"/>
      <c r="C2" s="19" t="s">
        <v>65</v>
      </c>
      <c r="D2" s="1"/>
      <c r="E2" s="1"/>
      <c r="G2" s="1"/>
      <c r="H2" s="1"/>
      <c r="I2" s="1"/>
      <c r="L2" s="19" t="s">
        <v>29</v>
      </c>
      <c r="O2" s="1"/>
    </row>
    <row r="3" spans="1:15" ht="12.75">
      <c r="A3" s="1"/>
      <c r="C3" s="1"/>
      <c r="D3" s="1"/>
      <c r="E3" s="1"/>
      <c r="G3" s="1"/>
      <c r="H3" s="1"/>
      <c r="I3" s="1"/>
      <c r="L3" s="19" t="s">
        <v>28</v>
      </c>
      <c r="O3" s="1"/>
    </row>
    <row r="4" spans="1:15" ht="12.75">
      <c r="A4" s="1"/>
      <c r="C4" s="1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31</v>
      </c>
      <c r="C7" s="1"/>
      <c r="D7" s="1"/>
      <c r="E7" s="1"/>
      <c r="G7" s="1"/>
      <c r="H7" s="1"/>
      <c r="I7" s="1"/>
      <c r="O7" s="1"/>
    </row>
    <row r="8" spans="1:15" ht="12.75">
      <c r="A8" s="1"/>
      <c r="C8" s="66" t="s">
        <v>19</v>
      </c>
      <c r="D8" s="1"/>
      <c r="E8" s="1"/>
      <c r="G8" s="1"/>
      <c r="H8" s="1"/>
      <c r="I8" s="1"/>
      <c r="O8" s="1"/>
    </row>
    <row r="9" spans="1:15" ht="12.75">
      <c r="A9" s="1"/>
      <c r="C9" s="1"/>
      <c r="D9" s="1"/>
      <c r="E9" s="1"/>
      <c r="G9" s="1"/>
      <c r="H9" s="1"/>
      <c r="I9" s="1"/>
      <c r="L9" s="20" t="s">
        <v>126</v>
      </c>
      <c r="O9" s="1"/>
    </row>
    <row r="10" spans="1:16" ht="54" customHeight="1">
      <c r="A10" s="90"/>
      <c r="B10" s="89" t="s">
        <v>108</v>
      </c>
      <c r="C10" s="87" t="s">
        <v>82</v>
      </c>
      <c r="D10" s="87" t="s">
        <v>96</v>
      </c>
      <c r="E10" s="87"/>
      <c r="F10" s="87"/>
      <c r="G10" s="87"/>
      <c r="H10" s="88"/>
      <c r="I10" s="88" t="s">
        <v>13</v>
      </c>
      <c r="J10" s="87" t="s">
        <v>21</v>
      </c>
      <c r="K10" s="87"/>
      <c r="L10" s="87"/>
      <c r="M10" s="87"/>
      <c r="N10" s="87"/>
      <c r="O10" s="50"/>
      <c r="P10" s="32" t="s">
        <v>64</v>
      </c>
    </row>
    <row r="11" spans="1:15" ht="45" customHeight="1">
      <c r="A11" s="90"/>
      <c r="B11" s="89"/>
      <c r="C11" s="87"/>
      <c r="D11" s="2" t="s">
        <v>109</v>
      </c>
      <c r="E11" s="27" t="s">
        <v>50</v>
      </c>
      <c r="F11" s="27" t="s">
        <v>61</v>
      </c>
      <c r="G11" s="27" t="s">
        <v>54</v>
      </c>
      <c r="H11" s="28" t="s">
        <v>92</v>
      </c>
      <c r="I11" s="87"/>
      <c r="J11" s="29" t="s">
        <v>109</v>
      </c>
      <c r="K11" s="30" t="s">
        <v>50</v>
      </c>
      <c r="L11" s="30" t="s">
        <v>61</v>
      </c>
      <c r="M11" s="30" t="s">
        <v>54</v>
      </c>
      <c r="N11" s="31" t="s">
        <v>92</v>
      </c>
      <c r="O11" s="50"/>
    </row>
    <row r="12" spans="1:15" ht="12.75">
      <c r="A12" s="1"/>
      <c r="B12" s="6" t="s">
        <v>100</v>
      </c>
      <c r="C12" s="5" t="s">
        <v>63</v>
      </c>
      <c r="D12" s="5">
        <v>1</v>
      </c>
      <c r="E12" s="4">
        <v>2</v>
      </c>
      <c r="F12" s="4">
        <v>3</v>
      </c>
      <c r="G12" s="4">
        <v>4</v>
      </c>
      <c r="H12" s="4">
        <v>5</v>
      </c>
      <c r="I12" s="5">
        <v>6</v>
      </c>
      <c r="J12" s="5">
        <v>7</v>
      </c>
      <c r="K12" s="5">
        <v>8</v>
      </c>
      <c r="L12" s="5">
        <v>9</v>
      </c>
      <c r="M12" s="5">
        <v>10</v>
      </c>
      <c r="N12" s="4">
        <v>11</v>
      </c>
      <c r="O12" s="50"/>
    </row>
    <row r="13" spans="1:15" ht="19.5" customHeight="1">
      <c r="A13" s="1"/>
      <c r="B13" s="54">
        <v>1</v>
      </c>
      <c r="C13" s="67" t="s">
        <v>120</v>
      </c>
      <c r="D13" s="43">
        <v>1431140339.95</v>
      </c>
      <c r="E13" s="21" t="s">
        <v>1</v>
      </c>
      <c r="F13" s="21" t="s">
        <v>1</v>
      </c>
      <c r="G13" s="21" t="s">
        <v>1</v>
      </c>
      <c r="H13" s="21" t="s">
        <v>1</v>
      </c>
      <c r="I13" s="42">
        <v>1</v>
      </c>
      <c r="J13" s="43">
        <f>D13*I13</f>
        <v>1431140339.95</v>
      </c>
      <c r="K13" s="42" t="s">
        <v>1</v>
      </c>
      <c r="L13" s="42" t="s">
        <v>1</v>
      </c>
      <c r="M13" s="42" t="s">
        <v>1</v>
      </c>
      <c r="N13" s="44" t="s">
        <v>1</v>
      </c>
      <c r="O13" s="50"/>
    </row>
    <row r="14" spans="1:15" ht="19.5" customHeight="1">
      <c r="A14" s="1"/>
      <c r="B14" s="55">
        <v>2</v>
      </c>
      <c r="C14" s="68" t="s">
        <v>78</v>
      </c>
      <c r="D14" s="22" t="s">
        <v>1</v>
      </c>
      <c r="E14" s="22" t="s">
        <v>1</v>
      </c>
      <c r="F14" s="22" t="s">
        <v>1</v>
      </c>
      <c r="G14" s="22" t="s">
        <v>1</v>
      </c>
      <c r="H14" s="22" t="s">
        <v>1</v>
      </c>
      <c r="I14" s="40" t="s">
        <v>1</v>
      </c>
      <c r="J14" s="40" t="s">
        <v>1</v>
      </c>
      <c r="K14" s="40" t="s">
        <v>1</v>
      </c>
      <c r="L14" s="40" t="s">
        <v>1</v>
      </c>
      <c r="M14" s="40" t="s">
        <v>1</v>
      </c>
      <c r="N14" s="45" t="s">
        <v>1</v>
      </c>
      <c r="O14" s="50"/>
    </row>
    <row r="15" spans="1:15" ht="19.5" customHeight="1">
      <c r="A15" s="1"/>
      <c r="B15" s="16" t="s">
        <v>22</v>
      </c>
      <c r="C15" s="50" t="s">
        <v>20</v>
      </c>
      <c r="D15" s="38">
        <v>6774274025.78</v>
      </c>
      <c r="E15" s="39" t="s">
        <v>1</v>
      </c>
      <c r="F15" s="39" t="s">
        <v>1</v>
      </c>
      <c r="G15" s="39" t="s">
        <v>1</v>
      </c>
      <c r="H15" s="39" t="s">
        <v>1</v>
      </c>
      <c r="I15" s="51">
        <v>1</v>
      </c>
      <c r="J15" s="38">
        <f>D15*I15</f>
        <v>6774274025.78</v>
      </c>
      <c r="K15" s="39" t="s">
        <v>1</v>
      </c>
      <c r="L15" s="39" t="s">
        <v>1</v>
      </c>
      <c r="M15" s="39" t="s">
        <v>1</v>
      </c>
      <c r="N15" s="46" t="s">
        <v>1</v>
      </c>
      <c r="O15" s="1"/>
    </row>
    <row r="16" spans="1:15" ht="21" customHeight="1">
      <c r="A16" s="1"/>
      <c r="B16" s="16" t="s">
        <v>113</v>
      </c>
      <c r="C16" s="69" t="s">
        <v>45</v>
      </c>
      <c r="D16" s="38">
        <v>552247316.38</v>
      </c>
      <c r="E16" s="39" t="s">
        <v>1</v>
      </c>
      <c r="F16" s="39" t="s">
        <v>1</v>
      </c>
      <c r="G16" s="39" t="s">
        <v>1</v>
      </c>
      <c r="H16" s="39" t="s">
        <v>1</v>
      </c>
      <c r="I16" s="51">
        <v>1</v>
      </c>
      <c r="J16" s="38">
        <f>D16*I16</f>
        <v>552247316.38</v>
      </c>
      <c r="K16" s="39" t="s">
        <v>1</v>
      </c>
      <c r="L16" s="39" t="s">
        <v>1</v>
      </c>
      <c r="M16" s="39" t="s">
        <v>1</v>
      </c>
      <c r="N16" s="46" t="s">
        <v>1</v>
      </c>
      <c r="O16" s="50"/>
    </row>
    <row r="17" spans="1:15" ht="51">
      <c r="A17" s="1"/>
      <c r="B17" s="16" t="s">
        <v>68</v>
      </c>
      <c r="C17" s="69" t="s">
        <v>94</v>
      </c>
      <c r="D17" s="38">
        <v>5361939142.11</v>
      </c>
      <c r="E17" s="38">
        <v>0</v>
      </c>
      <c r="F17" s="38">
        <v>58332556.58</v>
      </c>
      <c r="G17" s="38">
        <v>0</v>
      </c>
      <c r="H17" s="38">
        <v>0</v>
      </c>
      <c r="I17" s="51">
        <v>1</v>
      </c>
      <c r="J17" s="38">
        <f>D17*I17</f>
        <v>5361939142.11</v>
      </c>
      <c r="K17" s="38">
        <f>E17*I17</f>
        <v>0</v>
      </c>
      <c r="L17" s="38">
        <f>F17*I17</f>
        <v>58332556.58</v>
      </c>
      <c r="M17" s="38">
        <f>G17*I17</f>
        <v>0</v>
      </c>
      <c r="N17" s="47">
        <f>H17*I17</f>
        <v>0</v>
      </c>
      <c r="O17" s="50"/>
    </row>
    <row r="18" spans="1:15" ht="24.75" customHeight="1">
      <c r="A18" s="1"/>
      <c r="B18" s="56">
        <v>3</v>
      </c>
      <c r="C18" s="70" t="s">
        <v>121</v>
      </c>
      <c r="D18" s="40" t="s">
        <v>1</v>
      </c>
      <c r="E18" s="40" t="s">
        <v>1</v>
      </c>
      <c r="F18" s="40" t="s">
        <v>1</v>
      </c>
      <c r="G18" s="40" t="s">
        <v>1</v>
      </c>
      <c r="H18" s="40" t="s">
        <v>1</v>
      </c>
      <c r="I18" s="40" t="s">
        <v>1</v>
      </c>
      <c r="J18" s="40" t="s">
        <v>1</v>
      </c>
      <c r="K18" s="40" t="s">
        <v>1</v>
      </c>
      <c r="L18" s="40" t="s">
        <v>1</v>
      </c>
      <c r="M18" s="40" t="s">
        <v>1</v>
      </c>
      <c r="N18" s="45" t="s">
        <v>1</v>
      </c>
      <c r="O18" s="50"/>
    </row>
    <row r="19" spans="1:15" ht="18" customHeight="1">
      <c r="A19" s="1"/>
      <c r="B19" s="16" t="s">
        <v>32</v>
      </c>
      <c r="C19" s="69" t="s">
        <v>55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51">
        <v>0.9</v>
      </c>
      <c r="J19" s="38">
        <f>D19*I19</f>
        <v>0</v>
      </c>
      <c r="K19" s="38">
        <f>E19*I19</f>
        <v>0</v>
      </c>
      <c r="L19" s="38">
        <f>F19*I19</f>
        <v>0</v>
      </c>
      <c r="M19" s="38">
        <f>G19*I19</f>
        <v>0</v>
      </c>
      <c r="N19" s="47">
        <f>H19*I19</f>
        <v>0</v>
      </c>
      <c r="O19" s="50"/>
    </row>
    <row r="20" spans="1:16" ht="23.25" customHeight="1">
      <c r="A20" s="1"/>
      <c r="B20" s="16" t="s">
        <v>106</v>
      </c>
      <c r="C20" s="69" t="s">
        <v>26</v>
      </c>
      <c r="D20" s="38">
        <v>767790612.4999278</v>
      </c>
      <c r="E20" s="38">
        <v>1379768347.2079606</v>
      </c>
      <c r="F20" s="38">
        <v>1958021260.6241608</v>
      </c>
      <c r="G20" s="38">
        <v>3921229105</v>
      </c>
      <c r="H20" s="38">
        <v>13206920301.851954</v>
      </c>
      <c r="I20" s="51">
        <v>0.9</v>
      </c>
      <c r="J20" s="38">
        <f>D20*I20</f>
        <v>691011551.249935</v>
      </c>
      <c r="K20" s="38">
        <f>E20*I20</f>
        <v>1241791512.4871645</v>
      </c>
      <c r="L20" s="38">
        <f>F20*I20</f>
        <v>1762219134.5617447</v>
      </c>
      <c r="M20" s="38">
        <v>3529106194.5</v>
      </c>
      <c r="N20" s="47">
        <f>H20*I20</f>
        <v>11886228271.666758</v>
      </c>
      <c r="O20" s="50"/>
      <c r="P20" s="84"/>
    </row>
    <row r="21" spans="1:15" ht="25.5">
      <c r="A21" s="1"/>
      <c r="B21" s="56">
        <v>4</v>
      </c>
      <c r="C21" s="70" t="s">
        <v>59</v>
      </c>
      <c r="D21" s="40" t="s">
        <v>1</v>
      </c>
      <c r="E21" s="40" t="s">
        <v>1</v>
      </c>
      <c r="F21" s="40" t="s">
        <v>1</v>
      </c>
      <c r="G21" s="40" t="s">
        <v>1</v>
      </c>
      <c r="H21" s="40" t="s">
        <v>1</v>
      </c>
      <c r="I21" s="40" t="s">
        <v>1</v>
      </c>
      <c r="J21" s="40" t="s">
        <v>1</v>
      </c>
      <c r="K21" s="40" t="s">
        <v>1</v>
      </c>
      <c r="L21" s="40" t="s">
        <v>1</v>
      </c>
      <c r="M21" s="40" t="s">
        <v>1</v>
      </c>
      <c r="N21" s="45" t="s">
        <v>1</v>
      </c>
      <c r="O21" s="50"/>
    </row>
    <row r="22" spans="1:15" ht="38.25">
      <c r="A22" s="1"/>
      <c r="B22" s="16" t="s">
        <v>38</v>
      </c>
      <c r="C22" s="69" t="s">
        <v>9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51">
        <v>0.5</v>
      </c>
      <c r="J22" s="38">
        <f>D22*I22</f>
        <v>0</v>
      </c>
      <c r="K22" s="38">
        <f>E22*I22</f>
        <v>0</v>
      </c>
      <c r="L22" s="38">
        <f>F22*I22</f>
        <v>0</v>
      </c>
      <c r="M22" s="38">
        <f>G22*I22</f>
        <v>0</v>
      </c>
      <c r="N22" s="47">
        <f>H22*I22</f>
        <v>0</v>
      </c>
      <c r="O22" s="50"/>
    </row>
    <row r="23" spans="1:15" ht="76.5">
      <c r="A23" s="1"/>
      <c r="B23" s="16" t="s">
        <v>98</v>
      </c>
      <c r="C23" s="69" t="s">
        <v>4</v>
      </c>
      <c r="D23" s="38">
        <v>0</v>
      </c>
      <c r="E23" s="38">
        <v>0</v>
      </c>
      <c r="F23" s="38">
        <v>0</v>
      </c>
      <c r="G23" s="38">
        <v>0</v>
      </c>
      <c r="H23" s="38" t="s">
        <v>1</v>
      </c>
      <c r="I23" s="51">
        <v>0.95</v>
      </c>
      <c r="J23" s="38">
        <f>D23*I23</f>
        <v>0</v>
      </c>
      <c r="K23" s="38">
        <f>E23*I23</f>
        <v>0</v>
      </c>
      <c r="L23" s="38">
        <f>F23*I23</f>
        <v>0</v>
      </c>
      <c r="M23" s="38">
        <f>G23*I23</f>
        <v>0</v>
      </c>
      <c r="N23" s="46" t="s">
        <v>1</v>
      </c>
      <c r="O23" s="50"/>
    </row>
    <row r="24" spans="1:15" ht="76.5">
      <c r="A24" s="1"/>
      <c r="B24" s="16" t="s">
        <v>119</v>
      </c>
      <c r="C24" s="69" t="s">
        <v>33</v>
      </c>
      <c r="D24" s="38" t="s">
        <v>1</v>
      </c>
      <c r="E24" s="38" t="s">
        <v>1</v>
      </c>
      <c r="F24" s="38" t="s">
        <v>1</v>
      </c>
      <c r="G24" s="38" t="s">
        <v>1</v>
      </c>
      <c r="H24" s="38">
        <v>0</v>
      </c>
      <c r="I24" s="51">
        <v>0.9</v>
      </c>
      <c r="J24" s="39" t="s">
        <v>1</v>
      </c>
      <c r="K24" s="39" t="s">
        <v>1</v>
      </c>
      <c r="L24" s="39" t="s">
        <v>1</v>
      </c>
      <c r="M24" s="39" t="s">
        <v>1</v>
      </c>
      <c r="N24" s="47">
        <f>H24*I24</f>
        <v>0</v>
      </c>
      <c r="O24" s="50"/>
    </row>
    <row r="25" spans="1:15" ht="23.25" customHeight="1">
      <c r="A25" s="1"/>
      <c r="B25" s="16" t="s">
        <v>44</v>
      </c>
      <c r="C25" s="69" t="s">
        <v>75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51">
        <v>1</v>
      </c>
      <c r="J25" s="38">
        <f>D25*I25</f>
        <v>0</v>
      </c>
      <c r="K25" s="38">
        <f>E25*I25</f>
        <v>0</v>
      </c>
      <c r="L25" s="38">
        <f>F25*I25</f>
        <v>0</v>
      </c>
      <c r="M25" s="38">
        <f>G25*I25</f>
        <v>0</v>
      </c>
      <c r="N25" s="47">
        <f>H25*I25</f>
        <v>0</v>
      </c>
      <c r="O25" s="50"/>
    </row>
    <row r="26" spans="1:15" ht="38.25">
      <c r="A26" s="1"/>
      <c r="B26" s="16" t="s">
        <v>6</v>
      </c>
      <c r="C26" s="69" t="s">
        <v>40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51">
        <v>0.6</v>
      </c>
      <c r="J26" s="38">
        <f>D26*I26</f>
        <v>0</v>
      </c>
      <c r="K26" s="38">
        <f>E26*I26</f>
        <v>0</v>
      </c>
      <c r="L26" s="38">
        <f>F26*I26</f>
        <v>0</v>
      </c>
      <c r="M26" s="38">
        <f>G26*I26</f>
        <v>0</v>
      </c>
      <c r="N26" s="47">
        <f>H26*I26</f>
        <v>0</v>
      </c>
      <c r="O26" s="50"/>
    </row>
    <row r="27" spans="1:15" ht="51">
      <c r="A27" s="1"/>
      <c r="B27" s="56">
        <v>5</v>
      </c>
      <c r="C27" s="70" t="s">
        <v>116</v>
      </c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5" t="s">
        <v>1</v>
      </c>
      <c r="O27" s="50"/>
    </row>
    <row r="28" spans="1:15" ht="38.25">
      <c r="A28" s="1"/>
      <c r="B28" s="16" t="s">
        <v>43</v>
      </c>
      <c r="C28" s="69" t="s">
        <v>9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51">
        <v>0.5</v>
      </c>
      <c r="J28" s="38">
        <f>D28*I28</f>
        <v>0</v>
      </c>
      <c r="K28" s="38">
        <f>E28*I28</f>
        <v>0</v>
      </c>
      <c r="L28" s="38">
        <f>F28*I28</f>
        <v>0</v>
      </c>
      <c r="M28" s="38">
        <f>G28*I28</f>
        <v>0</v>
      </c>
      <c r="N28" s="47">
        <f>H28*I28</f>
        <v>0</v>
      </c>
      <c r="O28" s="50"/>
    </row>
    <row r="29" spans="1:15" ht="76.5">
      <c r="A29" s="1"/>
      <c r="B29" s="16" t="s">
        <v>90</v>
      </c>
      <c r="C29" s="69" t="s">
        <v>4</v>
      </c>
      <c r="D29" s="38">
        <v>0</v>
      </c>
      <c r="E29" s="38">
        <v>0</v>
      </c>
      <c r="F29" s="38">
        <v>0</v>
      </c>
      <c r="G29" s="38">
        <v>0</v>
      </c>
      <c r="H29" s="39" t="s">
        <v>1</v>
      </c>
      <c r="I29" s="51">
        <v>0.95</v>
      </c>
      <c r="J29" s="38">
        <f>D29*I29</f>
        <v>0</v>
      </c>
      <c r="K29" s="38">
        <f>E29*I29</f>
        <v>0</v>
      </c>
      <c r="L29" s="38">
        <f>F29*I29</f>
        <v>0</v>
      </c>
      <c r="M29" s="38">
        <f>G29*I29</f>
        <v>0</v>
      </c>
      <c r="N29" s="46" t="s">
        <v>1</v>
      </c>
      <c r="O29" s="50"/>
    </row>
    <row r="30" spans="1:15" ht="51">
      <c r="A30" s="1"/>
      <c r="B30" s="16" t="s">
        <v>128</v>
      </c>
      <c r="C30" s="69" t="s">
        <v>115</v>
      </c>
      <c r="D30" s="39" t="s">
        <v>1</v>
      </c>
      <c r="E30" s="39" t="s">
        <v>1</v>
      </c>
      <c r="F30" s="39" t="s">
        <v>1</v>
      </c>
      <c r="G30" s="39" t="s">
        <v>1</v>
      </c>
      <c r="H30" s="38">
        <v>0</v>
      </c>
      <c r="I30" s="51">
        <v>0.9</v>
      </c>
      <c r="J30" s="39" t="s">
        <v>1</v>
      </c>
      <c r="K30" s="39" t="s">
        <v>1</v>
      </c>
      <c r="L30" s="39" t="s">
        <v>1</v>
      </c>
      <c r="M30" s="39" t="s">
        <v>1</v>
      </c>
      <c r="N30" s="47">
        <f>H30*I30</f>
        <v>0</v>
      </c>
      <c r="O30" s="50"/>
    </row>
    <row r="31" spans="1:15" ht="23.25" customHeight="1">
      <c r="A31" s="1"/>
      <c r="B31" s="16" t="s">
        <v>37</v>
      </c>
      <c r="C31" s="69" t="s">
        <v>75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51">
        <v>1</v>
      </c>
      <c r="J31" s="38">
        <f>D31*I31</f>
        <v>0</v>
      </c>
      <c r="K31" s="38">
        <f>E31*I31</f>
        <v>0</v>
      </c>
      <c r="L31" s="38">
        <f>F31*I31</f>
        <v>0</v>
      </c>
      <c r="M31" s="38">
        <f>G31*I31</f>
        <v>0</v>
      </c>
      <c r="N31" s="47">
        <f>H31*I31</f>
        <v>0</v>
      </c>
      <c r="O31" s="50"/>
    </row>
    <row r="32" spans="1:15" ht="38.25">
      <c r="A32" s="1"/>
      <c r="B32" s="16" t="s">
        <v>12</v>
      </c>
      <c r="C32" s="69" t="s">
        <v>99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51">
        <v>0.6</v>
      </c>
      <c r="J32" s="38">
        <f>D32*I32</f>
        <v>0</v>
      </c>
      <c r="K32" s="38">
        <f>E32*I32</f>
        <v>0</v>
      </c>
      <c r="L32" s="38">
        <f>F32*I32</f>
        <v>0</v>
      </c>
      <c r="M32" s="38">
        <f>G32*I32</f>
        <v>0</v>
      </c>
      <c r="N32" s="47">
        <f>H32*I32</f>
        <v>0</v>
      </c>
      <c r="O32" s="50"/>
    </row>
    <row r="33" spans="1:15" ht="25.5">
      <c r="A33" s="1"/>
      <c r="B33" s="56">
        <v>6</v>
      </c>
      <c r="C33" s="70" t="s">
        <v>67</v>
      </c>
      <c r="D33" s="40" t="s">
        <v>1</v>
      </c>
      <c r="E33" s="40" t="s">
        <v>1</v>
      </c>
      <c r="F33" s="40" t="s">
        <v>1</v>
      </c>
      <c r="G33" s="40" t="s">
        <v>1</v>
      </c>
      <c r="H33" s="40" t="s">
        <v>1</v>
      </c>
      <c r="I33" s="40" t="s">
        <v>1</v>
      </c>
      <c r="J33" s="40" t="s">
        <v>1</v>
      </c>
      <c r="K33" s="40" t="s">
        <v>1</v>
      </c>
      <c r="L33" s="40" t="s">
        <v>1</v>
      </c>
      <c r="M33" s="40" t="s">
        <v>1</v>
      </c>
      <c r="N33" s="45" t="s">
        <v>1</v>
      </c>
      <c r="O33" s="50"/>
    </row>
    <row r="34" spans="1:15" ht="38.25">
      <c r="A34" s="1"/>
      <c r="B34" s="16" t="s">
        <v>53</v>
      </c>
      <c r="C34" s="69" t="s">
        <v>46</v>
      </c>
      <c r="D34" s="38">
        <v>143659687.27</v>
      </c>
      <c r="E34" s="38">
        <v>0</v>
      </c>
      <c r="F34" s="38">
        <v>0</v>
      </c>
      <c r="G34" s="38">
        <v>0</v>
      </c>
      <c r="H34" s="38">
        <v>0</v>
      </c>
      <c r="I34" s="51">
        <v>0.5</v>
      </c>
      <c r="J34" s="38">
        <f>D34*I34</f>
        <v>71829843.635</v>
      </c>
      <c r="K34" s="38">
        <f>E34*I34</f>
        <v>0</v>
      </c>
      <c r="L34" s="38">
        <f>F34*I34</f>
        <v>0</v>
      </c>
      <c r="M34" s="38">
        <f>G34*I34</f>
        <v>0</v>
      </c>
      <c r="N34" s="47">
        <f>H34*I34</f>
        <v>0</v>
      </c>
      <c r="O34" s="50"/>
    </row>
    <row r="35" spans="1:16" ht="76.5">
      <c r="A35" s="1"/>
      <c r="B35" s="16" t="s">
        <v>84</v>
      </c>
      <c r="C35" s="69" t="s">
        <v>77</v>
      </c>
      <c r="D35" s="38">
        <v>184393865</v>
      </c>
      <c r="E35" s="38">
        <v>1211189948.02</v>
      </c>
      <c r="F35" s="38">
        <v>1044710118.72</v>
      </c>
      <c r="G35" s="38">
        <v>1028809774.3100001</v>
      </c>
      <c r="H35" s="39" t="s">
        <v>1</v>
      </c>
      <c r="I35" s="51">
        <v>0.95</v>
      </c>
      <c r="J35" s="38">
        <v>175174171.75</v>
      </c>
      <c r="K35" s="38">
        <f>E35*I35</f>
        <v>1150630450.619</v>
      </c>
      <c r="L35" s="38">
        <f>F35*I35</f>
        <v>992474612.784</v>
      </c>
      <c r="M35" s="38">
        <v>977369285</v>
      </c>
      <c r="N35" s="46" t="s">
        <v>1</v>
      </c>
      <c r="O35" s="50"/>
      <c r="P35" s="82"/>
    </row>
    <row r="36" spans="1:15" ht="76.5">
      <c r="A36" s="1"/>
      <c r="B36" s="16" t="s">
        <v>107</v>
      </c>
      <c r="C36" s="69" t="s">
        <v>49</v>
      </c>
      <c r="D36" s="39" t="s">
        <v>1</v>
      </c>
      <c r="E36" s="39" t="s">
        <v>1</v>
      </c>
      <c r="F36" s="39" t="s">
        <v>1</v>
      </c>
      <c r="G36" s="39" t="s">
        <v>1</v>
      </c>
      <c r="H36" s="38">
        <v>198737829.12</v>
      </c>
      <c r="I36" s="51">
        <v>0.9</v>
      </c>
      <c r="J36" s="39" t="s">
        <v>1</v>
      </c>
      <c r="K36" s="39" t="s">
        <v>1</v>
      </c>
      <c r="L36" s="39" t="s">
        <v>1</v>
      </c>
      <c r="M36" s="39" t="s">
        <v>1</v>
      </c>
      <c r="N36" s="47">
        <f>H36*I36</f>
        <v>178864046.208</v>
      </c>
      <c r="O36" s="50"/>
    </row>
    <row r="37" spans="1:15" ht="22.5" customHeight="1">
      <c r="A37" s="1"/>
      <c r="B37" s="16" t="s">
        <v>60</v>
      </c>
      <c r="C37" s="69" t="s">
        <v>75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51">
        <v>1</v>
      </c>
      <c r="J37" s="38">
        <f>D37*I37</f>
        <v>0</v>
      </c>
      <c r="K37" s="38">
        <f>E37*I37</f>
        <v>0</v>
      </c>
      <c r="L37" s="38">
        <f>F37*I37</f>
        <v>0</v>
      </c>
      <c r="M37" s="38">
        <f>G37*I37</f>
        <v>0</v>
      </c>
      <c r="N37" s="47">
        <f>H37*I37</f>
        <v>0</v>
      </c>
      <c r="O37" s="50"/>
    </row>
    <row r="38" spans="1:15" ht="38.25">
      <c r="A38" s="1"/>
      <c r="B38" s="16" t="s">
        <v>25</v>
      </c>
      <c r="C38" s="69" t="s">
        <v>14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51">
        <v>0.6</v>
      </c>
      <c r="J38" s="38">
        <f>D38*I38</f>
        <v>0</v>
      </c>
      <c r="K38" s="38">
        <f>E38*I38</f>
        <v>0</v>
      </c>
      <c r="L38" s="38">
        <f>F38*I38</f>
        <v>0</v>
      </c>
      <c r="M38" s="38">
        <f>G38*I38</f>
        <v>0</v>
      </c>
      <c r="N38" s="47">
        <f>H38*I38</f>
        <v>0</v>
      </c>
      <c r="O38" s="50"/>
    </row>
    <row r="39" spans="1:15" ht="25.5">
      <c r="A39" s="1"/>
      <c r="B39" s="56">
        <v>7</v>
      </c>
      <c r="C39" s="70" t="s">
        <v>101</v>
      </c>
      <c r="D39" s="40" t="s">
        <v>1</v>
      </c>
      <c r="E39" s="40" t="s">
        <v>1</v>
      </c>
      <c r="F39" s="40" t="s">
        <v>1</v>
      </c>
      <c r="G39" s="40" t="s">
        <v>1</v>
      </c>
      <c r="H39" s="40" t="s">
        <v>1</v>
      </c>
      <c r="I39" s="52" t="s">
        <v>1</v>
      </c>
      <c r="J39" s="40" t="s">
        <v>1</v>
      </c>
      <c r="K39" s="40" t="s">
        <v>1</v>
      </c>
      <c r="L39" s="40" t="s">
        <v>1</v>
      </c>
      <c r="M39" s="40" t="s">
        <v>1</v>
      </c>
      <c r="N39" s="45" t="s">
        <v>1</v>
      </c>
      <c r="O39" s="50"/>
    </row>
    <row r="40" spans="1:16" ht="51">
      <c r="A40" s="1"/>
      <c r="B40" s="16">
        <v>7.1</v>
      </c>
      <c r="C40" s="69" t="s">
        <v>112</v>
      </c>
      <c r="D40" s="38">
        <v>1995415426</v>
      </c>
      <c r="E40" s="38">
        <v>0</v>
      </c>
      <c r="F40" s="38">
        <v>0</v>
      </c>
      <c r="G40" s="38">
        <v>0</v>
      </c>
      <c r="H40" s="39" t="s">
        <v>1</v>
      </c>
      <c r="I40" s="51">
        <v>0.95</v>
      </c>
      <c r="J40" s="38">
        <v>1895644654.7</v>
      </c>
      <c r="K40" s="38">
        <f>E40*I40</f>
        <v>0</v>
      </c>
      <c r="L40" s="38">
        <f>F40*I40</f>
        <v>0</v>
      </c>
      <c r="M40" s="38">
        <f>G40*I40</f>
        <v>0</v>
      </c>
      <c r="N40" s="46" t="s">
        <v>1</v>
      </c>
      <c r="O40" s="50"/>
      <c r="P40" s="83"/>
    </row>
    <row r="41" spans="1:15" ht="76.5">
      <c r="A41" s="1"/>
      <c r="B41" s="16">
        <v>7.2</v>
      </c>
      <c r="C41" s="69" t="s">
        <v>91</v>
      </c>
      <c r="D41" s="39" t="s">
        <v>1</v>
      </c>
      <c r="E41" s="39" t="s">
        <v>1</v>
      </c>
      <c r="F41" s="39" t="s">
        <v>1</v>
      </c>
      <c r="G41" s="39" t="s">
        <v>1</v>
      </c>
      <c r="H41" s="38">
        <v>0</v>
      </c>
      <c r="I41" s="51">
        <v>0.9</v>
      </c>
      <c r="J41" s="39" t="s">
        <v>1</v>
      </c>
      <c r="K41" s="39" t="s">
        <v>1</v>
      </c>
      <c r="L41" s="39" t="s">
        <v>1</v>
      </c>
      <c r="M41" s="39" t="s">
        <v>1</v>
      </c>
      <c r="N41" s="47">
        <f>H41*I41</f>
        <v>0</v>
      </c>
      <c r="O41" s="50"/>
    </row>
    <row r="42" spans="1:15" ht="24" customHeight="1">
      <c r="A42" s="1"/>
      <c r="B42" s="16">
        <v>7.3</v>
      </c>
      <c r="C42" s="69" t="s">
        <v>26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51">
        <v>1</v>
      </c>
      <c r="J42" s="38">
        <f>D42*I42</f>
        <v>0</v>
      </c>
      <c r="K42" s="38">
        <f>E42*I42</f>
        <v>0</v>
      </c>
      <c r="L42" s="38">
        <f>F42*I42</f>
        <v>0</v>
      </c>
      <c r="M42" s="38">
        <f>G42*I42</f>
        <v>0</v>
      </c>
      <c r="N42" s="47">
        <f>H42*I42</f>
        <v>0</v>
      </c>
      <c r="O42" s="50"/>
    </row>
    <row r="43" spans="1:15" ht="38.25">
      <c r="A43" s="1"/>
      <c r="B43" s="16" t="s">
        <v>52</v>
      </c>
      <c r="C43" s="69" t="s">
        <v>36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51">
        <v>0.6</v>
      </c>
      <c r="J43" s="38">
        <f>D43*I43</f>
        <v>0</v>
      </c>
      <c r="K43" s="38">
        <f>E43*I43</f>
        <v>0</v>
      </c>
      <c r="L43" s="38">
        <f>F43*I43</f>
        <v>0</v>
      </c>
      <c r="M43" s="38">
        <f>G43*I43</f>
        <v>0</v>
      </c>
      <c r="N43" s="47">
        <f>H43*I43</f>
        <v>0</v>
      </c>
      <c r="O43" s="50"/>
    </row>
    <row r="44" spans="1:15" ht="21.75" customHeight="1">
      <c r="A44" s="1"/>
      <c r="B44" s="58">
        <v>8</v>
      </c>
      <c r="C44" s="70" t="s">
        <v>16</v>
      </c>
      <c r="D44" s="57">
        <v>354601926.97</v>
      </c>
      <c r="E44" s="57">
        <v>0</v>
      </c>
      <c r="F44" s="57">
        <v>0</v>
      </c>
      <c r="G44" s="57">
        <v>0</v>
      </c>
      <c r="H44" s="57">
        <v>0</v>
      </c>
      <c r="I44" s="52">
        <v>0.9</v>
      </c>
      <c r="J44" s="57">
        <f>D44*I44</f>
        <v>319141734.27300006</v>
      </c>
      <c r="K44" s="57">
        <f>E44*I44</f>
        <v>0</v>
      </c>
      <c r="L44" s="57">
        <f>F44*I44</f>
        <v>0</v>
      </c>
      <c r="M44" s="57">
        <f>G44*I44</f>
        <v>0</v>
      </c>
      <c r="N44" s="57">
        <f>H44*I44</f>
        <v>0</v>
      </c>
      <c r="O44" s="50"/>
    </row>
    <row r="45" spans="1:15" ht="21.75" customHeight="1">
      <c r="A45" s="1"/>
      <c r="B45" s="56">
        <v>9</v>
      </c>
      <c r="C45" s="70" t="s">
        <v>10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  <c r="I45" s="40" t="s">
        <v>1</v>
      </c>
      <c r="J45" s="40" t="s">
        <v>1</v>
      </c>
      <c r="K45" s="40" t="s">
        <v>1</v>
      </c>
      <c r="L45" s="40" t="s">
        <v>1</v>
      </c>
      <c r="M45" s="40" t="s">
        <v>1</v>
      </c>
      <c r="N45" s="45" t="s">
        <v>1</v>
      </c>
      <c r="O45" s="50"/>
    </row>
    <row r="46" spans="1:15" ht="25.5">
      <c r="A46" s="1"/>
      <c r="B46" s="16" t="s">
        <v>74</v>
      </c>
      <c r="C46" s="69" t="s">
        <v>118</v>
      </c>
      <c r="D46" s="38">
        <v>0</v>
      </c>
      <c r="E46" s="38">
        <v>0</v>
      </c>
      <c r="F46" s="38">
        <v>0</v>
      </c>
      <c r="G46" s="38">
        <v>100131500</v>
      </c>
      <c r="H46" s="38">
        <v>0</v>
      </c>
      <c r="I46" s="51">
        <v>1</v>
      </c>
      <c r="J46" s="38">
        <f>D46*I46</f>
        <v>0</v>
      </c>
      <c r="K46" s="38">
        <f>E46*I46</f>
        <v>0</v>
      </c>
      <c r="L46" s="38">
        <f>F46*I46</f>
        <v>0</v>
      </c>
      <c r="M46" s="38">
        <f>G46*I46</f>
        <v>100131500</v>
      </c>
      <c r="N46" s="47">
        <f>H46*I46</f>
        <v>0</v>
      </c>
      <c r="O46" s="50"/>
    </row>
    <row r="47" spans="1:15" ht="25.5">
      <c r="A47" s="1"/>
      <c r="B47" s="16" t="s">
        <v>47</v>
      </c>
      <c r="C47" s="69" t="s">
        <v>103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51">
        <v>1</v>
      </c>
      <c r="J47" s="38">
        <f>D47*I47</f>
        <v>0</v>
      </c>
      <c r="K47" s="38">
        <f>E47*I47</f>
        <v>0</v>
      </c>
      <c r="L47" s="38">
        <f>F47*I47</f>
        <v>0</v>
      </c>
      <c r="M47" s="38">
        <f>G47*I47</f>
        <v>0</v>
      </c>
      <c r="N47" s="47">
        <f>H47*I47</f>
        <v>0</v>
      </c>
      <c r="O47" s="50"/>
    </row>
    <row r="48" spans="1:15" ht="38.25">
      <c r="A48" s="1"/>
      <c r="B48" s="59">
        <v>10</v>
      </c>
      <c r="C48" s="70" t="s">
        <v>34</v>
      </c>
      <c r="D48" s="40" t="s">
        <v>1</v>
      </c>
      <c r="E48" s="40" t="s">
        <v>1</v>
      </c>
      <c r="F48" s="40" t="s">
        <v>1</v>
      </c>
      <c r="G48" s="40" t="s">
        <v>1</v>
      </c>
      <c r="H48" s="40" t="s">
        <v>1</v>
      </c>
      <c r="I48" s="40" t="s">
        <v>1</v>
      </c>
      <c r="J48" s="40" t="s">
        <v>1</v>
      </c>
      <c r="K48" s="40" t="s">
        <v>1</v>
      </c>
      <c r="L48" s="40" t="s">
        <v>1</v>
      </c>
      <c r="M48" s="40" t="s">
        <v>1</v>
      </c>
      <c r="N48" s="45" t="s">
        <v>1</v>
      </c>
      <c r="O48" s="50"/>
    </row>
    <row r="49" spans="1:15" ht="25.5">
      <c r="A49" s="1"/>
      <c r="B49" s="16" t="s">
        <v>39</v>
      </c>
      <c r="C49" s="69" t="s">
        <v>114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51">
        <v>1</v>
      </c>
      <c r="J49" s="38">
        <f>D49*I49</f>
        <v>0</v>
      </c>
      <c r="K49" s="38">
        <f>E49*I49</f>
        <v>0</v>
      </c>
      <c r="L49" s="38">
        <f>F49*I49</f>
        <v>0</v>
      </c>
      <c r="M49" s="38">
        <f>G49*I49</f>
        <v>0</v>
      </c>
      <c r="N49" s="47">
        <f>H49*I49</f>
        <v>0</v>
      </c>
      <c r="O49" s="50"/>
    </row>
    <row r="50" spans="1:15" ht="25.5">
      <c r="A50" s="1"/>
      <c r="B50" s="16" t="s">
        <v>87</v>
      </c>
      <c r="C50" s="69" t="s">
        <v>24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51">
        <v>1</v>
      </c>
      <c r="J50" s="38">
        <f>D50*I50</f>
        <v>0</v>
      </c>
      <c r="K50" s="38">
        <f>E50*I50</f>
        <v>0</v>
      </c>
      <c r="L50" s="38">
        <f>F50*I50</f>
        <v>0</v>
      </c>
      <c r="M50" s="38">
        <f>G50*I50</f>
        <v>0</v>
      </c>
      <c r="N50" s="47">
        <f>H50*I50</f>
        <v>0</v>
      </c>
      <c r="O50" s="50"/>
    </row>
    <row r="51" spans="1:15" ht="26.25" customHeight="1">
      <c r="A51" s="1"/>
      <c r="B51" s="60">
        <v>11</v>
      </c>
      <c r="C51" s="71" t="s">
        <v>7</v>
      </c>
      <c r="D51" s="41" t="s">
        <v>1</v>
      </c>
      <c r="E51" s="41" t="s">
        <v>1</v>
      </c>
      <c r="F51" s="41" t="s">
        <v>1</v>
      </c>
      <c r="G51" s="41" t="s">
        <v>1</v>
      </c>
      <c r="H51" s="41" t="s">
        <v>1</v>
      </c>
      <c r="I51" s="41" t="s">
        <v>1</v>
      </c>
      <c r="J51" s="41">
        <f>SUM(J13:J50)</f>
        <v>17272402779.827934</v>
      </c>
      <c r="K51" s="41">
        <f>SUM(K13:K50)</f>
        <v>2392421963.1061645</v>
      </c>
      <c r="L51" s="41">
        <f>SUM(L13:L50)</f>
        <v>2813026303.9257445</v>
      </c>
      <c r="M51" s="41">
        <f>SUM(M13:M50)</f>
        <v>4606606979.5</v>
      </c>
      <c r="N51" s="41">
        <f>SUM(N13:N50)</f>
        <v>12065092317.874758</v>
      </c>
      <c r="O51" s="50"/>
    </row>
    <row r="52" spans="1:15" ht="12.75">
      <c r="A52" s="1"/>
      <c r="C52" s="1"/>
      <c r="D52" s="1"/>
      <c r="I52" s="1"/>
      <c r="O52" s="1"/>
    </row>
    <row r="53" spans="1:15" ht="12.75">
      <c r="A53" s="1"/>
      <c r="C53" t="s">
        <v>131</v>
      </c>
      <c r="D53" s="77"/>
      <c r="E53" s="77"/>
      <c r="F53" s="75" t="s">
        <v>136</v>
      </c>
      <c r="I53" s="1"/>
      <c r="O53" s="1"/>
    </row>
    <row r="54" spans="1:15" ht="12.75">
      <c r="A54" s="1"/>
      <c r="C54" s="81" t="s">
        <v>135</v>
      </c>
      <c r="D54" s="1"/>
      <c r="I54" s="1"/>
      <c r="O54" s="1"/>
    </row>
    <row r="55" spans="1:15" ht="12.75">
      <c r="A55" s="1"/>
      <c r="C55" s="1"/>
      <c r="D55" s="1"/>
      <c r="I55" s="1"/>
      <c r="O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B58" t="s">
        <v>23</v>
      </c>
      <c r="C58" s="1"/>
      <c r="D58" s="1"/>
      <c r="I58" s="1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5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view="pageBreakPreview" zoomScale="60" workbookViewId="0" topLeftCell="A28">
      <selection activeCell="O20" sqref="O20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3.8515625" style="0" bestFit="1" customWidth="1"/>
    <col min="5" max="8" width="12.8515625" style="0" customWidth="1"/>
    <col min="9" max="9" width="9.140625" style="0" customWidth="1"/>
    <col min="10" max="14" width="14.140625" style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19" t="s">
        <v>62</v>
      </c>
      <c r="D1" s="1"/>
      <c r="E1" s="1"/>
      <c r="H1" s="1"/>
      <c r="O1" s="1"/>
      <c r="Q1" s="1"/>
    </row>
    <row r="2" spans="1:17" ht="12.75">
      <c r="A2" s="1"/>
      <c r="B2" s="1"/>
      <c r="C2" s="19" t="s">
        <v>65</v>
      </c>
      <c r="D2" s="1"/>
      <c r="E2" s="1"/>
      <c r="H2" s="1"/>
      <c r="L2" s="19" t="s">
        <v>29</v>
      </c>
      <c r="O2" s="1"/>
      <c r="Q2" s="1"/>
    </row>
    <row r="3" spans="1:17" ht="12.75">
      <c r="A3" s="1"/>
      <c r="B3" s="1"/>
      <c r="C3" s="1"/>
      <c r="D3" s="1"/>
      <c r="E3" s="1"/>
      <c r="H3" s="1"/>
      <c r="L3" s="19" t="s">
        <v>28</v>
      </c>
      <c r="O3" s="1"/>
      <c r="Q3" s="1"/>
    </row>
    <row r="4" spans="1:17" ht="12.75">
      <c r="A4" s="1"/>
      <c r="B4" s="1"/>
      <c r="C4" s="1"/>
      <c r="D4" s="1"/>
      <c r="E4" s="1"/>
      <c r="H4" s="1"/>
      <c r="O4" s="1"/>
      <c r="Q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19" t="s">
        <v>71</v>
      </c>
      <c r="C7" s="1"/>
      <c r="D7" s="1"/>
      <c r="E7" s="1"/>
      <c r="H7" s="1"/>
      <c r="O7" s="1"/>
      <c r="Q7" s="1"/>
    </row>
    <row r="8" spans="1:17" ht="12.75" customHeight="1">
      <c r="A8" s="1"/>
      <c r="B8" s="19"/>
      <c r="C8" s="19" t="s">
        <v>19</v>
      </c>
      <c r="D8" s="1"/>
      <c r="E8" s="1"/>
      <c r="H8" s="1"/>
      <c r="O8" s="1"/>
      <c r="Q8" s="1"/>
    </row>
    <row r="9" spans="1:17" ht="12.75" customHeight="1">
      <c r="A9" s="1"/>
      <c r="B9" s="19"/>
      <c r="C9" s="19"/>
      <c r="D9" s="1"/>
      <c r="E9" s="1"/>
      <c r="H9" s="1"/>
      <c r="O9" s="1"/>
      <c r="Q9" s="1"/>
    </row>
    <row r="10" spans="1:17" ht="12.75">
      <c r="A10" s="1"/>
      <c r="B10" s="1"/>
      <c r="C10" s="19"/>
      <c r="D10" s="1"/>
      <c r="E10" s="1"/>
      <c r="H10" s="1"/>
      <c r="M10" s="20" t="s">
        <v>126</v>
      </c>
      <c r="O10" s="1"/>
      <c r="Q10" s="1"/>
    </row>
    <row r="11" spans="1:17" ht="12.75">
      <c r="A11" s="1"/>
      <c r="B11" s="89"/>
      <c r="C11" s="87"/>
      <c r="D11" s="87"/>
      <c r="E11" s="87"/>
      <c r="F11" s="87"/>
      <c r="G11" s="87"/>
      <c r="H11" s="88"/>
      <c r="I11" s="88"/>
      <c r="J11" s="87"/>
      <c r="K11" s="87"/>
      <c r="L11" s="87"/>
      <c r="M11" s="87" t="s">
        <v>126</v>
      </c>
      <c r="N11" s="87"/>
      <c r="O11" s="50"/>
      <c r="P11" s="11" t="s">
        <v>73</v>
      </c>
      <c r="Q11" s="1"/>
    </row>
    <row r="12" spans="1:17" ht="22.5">
      <c r="A12" s="1"/>
      <c r="B12" s="89"/>
      <c r="C12" s="87"/>
      <c r="D12" s="2" t="s">
        <v>109</v>
      </c>
      <c r="E12" s="27" t="s">
        <v>50</v>
      </c>
      <c r="F12" s="27" t="s">
        <v>61</v>
      </c>
      <c r="G12" s="27" t="s">
        <v>54</v>
      </c>
      <c r="H12" s="28" t="s">
        <v>92</v>
      </c>
      <c r="I12" s="87"/>
      <c r="J12" s="29" t="s">
        <v>109</v>
      </c>
      <c r="K12" s="30" t="s">
        <v>50</v>
      </c>
      <c r="L12" s="30" t="s">
        <v>61</v>
      </c>
      <c r="M12" s="30" t="s">
        <v>54</v>
      </c>
      <c r="N12" s="30" t="s">
        <v>92</v>
      </c>
      <c r="O12" s="50"/>
      <c r="Q12" s="1"/>
    </row>
    <row r="13" spans="1:17" ht="12.75">
      <c r="A13" s="1"/>
      <c r="B13" s="8" t="s">
        <v>100</v>
      </c>
      <c r="C13" s="8" t="s">
        <v>63</v>
      </c>
      <c r="D13" s="8">
        <v>1</v>
      </c>
      <c r="E13" s="6">
        <v>2</v>
      </c>
      <c r="F13" s="6">
        <v>3</v>
      </c>
      <c r="G13" s="6">
        <v>4</v>
      </c>
      <c r="H13" s="6">
        <v>5</v>
      </c>
      <c r="I13" s="6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50"/>
      <c r="Q13" s="1"/>
    </row>
    <row r="14" spans="1:17" ht="21" customHeight="1">
      <c r="A14" s="1"/>
      <c r="B14" s="61">
        <v>1</v>
      </c>
      <c r="C14" s="33" t="s">
        <v>111</v>
      </c>
      <c r="D14" s="18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0" t="s">
        <v>1</v>
      </c>
      <c r="J14" s="18" t="s">
        <v>1</v>
      </c>
      <c r="K14" s="18" t="s">
        <v>1</v>
      </c>
      <c r="L14" s="18" t="s">
        <v>1</v>
      </c>
      <c r="M14" s="18" t="s">
        <v>1</v>
      </c>
      <c r="N14" s="18" t="s">
        <v>1</v>
      </c>
      <c r="O14" s="1"/>
      <c r="Q14" s="1"/>
    </row>
    <row r="15" spans="1:17" ht="17.25" customHeight="1">
      <c r="A15" s="1"/>
      <c r="B15" s="53" t="s">
        <v>11</v>
      </c>
      <c r="C15" s="13" t="s">
        <v>42</v>
      </c>
      <c r="D15" s="34">
        <v>8946974.53</v>
      </c>
      <c r="E15" s="23" t="s">
        <v>1</v>
      </c>
      <c r="F15" s="23" t="s">
        <v>1</v>
      </c>
      <c r="G15" s="23" t="s">
        <v>1</v>
      </c>
      <c r="H15" s="23" t="s">
        <v>1</v>
      </c>
      <c r="I15" s="12">
        <v>1</v>
      </c>
      <c r="J15" s="25">
        <f>D15*I15</f>
        <v>8946974.53</v>
      </c>
      <c r="K15" s="23" t="s">
        <v>1</v>
      </c>
      <c r="L15" s="23" t="s">
        <v>1</v>
      </c>
      <c r="M15" s="23" t="s">
        <v>1</v>
      </c>
      <c r="N15" s="23" t="s">
        <v>1</v>
      </c>
      <c r="O15" s="1"/>
      <c r="Q15" s="1"/>
    </row>
    <row r="16" spans="1:17" ht="16.5" customHeight="1">
      <c r="A16" s="1"/>
      <c r="B16" s="53" t="s">
        <v>117</v>
      </c>
      <c r="C16" s="13" t="s">
        <v>18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12">
        <v>1</v>
      </c>
      <c r="J16" s="25">
        <f>D16*I16</f>
        <v>0</v>
      </c>
      <c r="K16" s="25">
        <f>E16*I16</f>
        <v>0</v>
      </c>
      <c r="L16" s="25">
        <f>F16*I16</f>
        <v>0</v>
      </c>
      <c r="M16" s="25">
        <f>G16*I16</f>
        <v>0</v>
      </c>
      <c r="N16" s="25">
        <f>H16*I16</f>
        <v>0</v>
      </c>
      <c r="O16" s="1"/>
      <c r="Q16" s="1"/>
    </row>
    <row r="17" spans="1:17" ht="18.75" customHeight="1">
      <c r="A17" s="1"/>
      <c r="B17" s="53" t="s">
        <v>95</v>
      </c>
      <c r="C17" s="13" t="s">
        <v>8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12">
        <v>1</v>
      </c>
      <c r="J17" s="25">
        <f>D17*I17</f>
        <v>0</v>
      </c>
      <c r="K17" s="25">
        <f>E17*I17</f>
        <v>0</v>
      </c>
      <c r="L17" s="25">
        <f>F17*I17</f>
        <v>0</v>
      </c>
      <c r="M17" s="25">
        <f>G17*I17</f>
        <v>0</v>
      </c>
      <c r="N17" s="25">
        <f>H17*I17</f>
        <v>0</v>
      </c>
      <c r="O17" s="1"/>
      <c r="Q17" s="1"/>
    </row>
    <row r="18" spans="1:17" ht="25.5">
      <c r="A18" s="1"/>
      <c r="B18" s="62">
        <v>2</v>
      </c>
      <c r="C18" s="33" t="s">
        <v>83</v>
      </c>
      <c r="D18" s="24" t="s">
        <v>1</v>
      </c>
      <c r="E18" s="24" t="s">
        <v>1</v>
      </c>
      <c r="F18" s="24" t="s">
        <v>1</v>
      </c>
      <c r="G18" s="24" t="s">
        <v>1</v>
      </c>
      <c r="H18" s="24" t="s">
        <v>1</v>
      </c>
      <c r="I18" s="10" t="s">
        <v>1</v>
      </c>
      <c r="J18" s="24" t="s">
        <v>1</v>
      </c>
      <c r="K18" s="24" t="s">
        <v>1</v>
      </c>
      <c r="L18" s="24" t="s">
        <v>1</v>
      </c>
      <c r="M18" s="24" t="s">
        <v>1</v>
      </c>
      <c r="N18" s="24" t="s">
        <v>1</v>
      </c>
      <c r="O18" s="1"/>
      <c r="Q18" s="1"/>
    </row>
    <row r="19" spans="1:17" ht="24" customHeight="1">
      <c r="A19" s="1"/>
      <c r="B19" s="53" t="s">
        <v>22</v>
      </c>
      <c r="C19" s="13" t="s">
        <v>104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12">
        <v>1</v>
      </c>
      <c r="J19" s="25">
        <f>D19*I19</f>
        <v>0</v>
      </c>
      <c r="K19" s="25">
        <f>E19*I19</f>
        <v>0</v>
      </c>
      <c r="L19" s="25">
        <f>F19*I19</f>
        <v>0</v>
      </c>
      <c r="M19" s="25">
        <f>G19*I19</f>
        <v>0</v>
      </c>
      <c r="N19" s="25">
        <f>H19*I19</f>
        <v>0</v>
      </c>
      <c r="O19" s="1"/>
      <c r="Q19" s="1"/>
    </row>
    <row r="20" spans="1:17" ht="18.75" customHeight="1">
      <c r="A20" s="1"/>
      <c r="B20" s="53" t="s">
        <v>113</v>
      </c>
      <c r="C20" s="13" t="s">
        <v>17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12">
        <v>1</v>
      </c>
      <c r="J20" s="25">
        <f>D20*I20</f>
        <v>0</v>
      </c>
      <c r="K20" s="25">
        <f>E20*I20</f>
        <v>0</v>
      </c>
      <c r="L20" s="25">
        <f>F20*I20</f>
        <v>0</v>
      </c>
      <c r="M20" s="25">
        <f>G20*I20</f>
        <v>0</v>
      </c>
      <c r="N20" s="25">
        <f>H20*I20</f>
        <v>0</v>
      </c>
      <c r="O20" s="1"/>
      <c r="Q20" s="1"/>
    </row>
    <row r="21" spans="1:17" ht="20.25" customHeight="1">
      <c r="A21" s="1"/>
      <c r="B21" s="53" t="s">
        <v>68</v>
      </c>
      <c r="C21" s="13" t="s">
        <v>81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12">
        <v>1</v>
      </c>
      <c r="J21" s="25">
        <f>D21*I21</f>
        <v>0</v>
      </c>
      <c r="K21" s="25">
        <f>E21*I21</f>
        <v>0</v>
      </c>
      <c r="L21" s="25">
        <f>F21*I21</f>
        <v>0</v>
      </c>
      <c r="M21" s="25">
        <f>G21*I21</f>
        <v>0</v>
      </c>
      <c r="N21" s="25">
        <f>H21*I21</f>
        <v>0</v>
      </c>
      <c r="O21" s="1"/>
      <c r="Q21" s="1"/>
    </row>
    <row r="22" spans="1:17" ht="38.25">
      <c r="A22" s="1"/>
      <c r="B22" s="63">
        <v>3</v>
      </c>
      <c r="C22" s="33" t="s">
        <v>58</v>
      </c>
      <c r="D22" s="24" t="s">
        <v>1</v>
      </c>
      <c r="E22" s="24" t="s">
        <v>1</v>
      </c>
      <c r="F22" s="24" t="s">
        <v>1</v>
      </c>
      <c r="G22" s="24" t="s">
        <v>1</v>
      </c>
      <c r="H22" s="24" t="s">
        <v>1</v>
      </c>
      <c r="I22" s="10" t="s">
        <v>1</v>
      </c>
      <c r="J22" s="24" t="s">
        <v>1</v>
      </c>
      <c r="K22" s="24" t="s">
        <v>1</v>
      </c>
      <c r="L22" s="24" t="s">
        <v>1</v>
      </c>
      <c r="M22" s="24" t="s">
        <v>1</v>
      </c>
      <c r="N22" s="24" t="s">
        <v>1</v>
      </c>
      <c r="O22" s="1"/>
      <c r="Q22" s="1"/>
    </row>
    <row r="23" spans="1:17" ht="19.5" customHeight="1">
      <c r="A23" s="1"/>
      <c r="B23" s="53" t="s">
        <v>32</v>
      </c>
      <c r="C23" s="13" t="s">
        <v>70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12">
        <v>1</v>
      </c>
      <c r="J23" s="25">
        <f>D23*I23</f>
        <v>0</v>
      </c>
      <c r="K23" s="25">
        <f>E23*I23</f>
        <v>0</v>
      </c>
      <c r="L23" s="25">
        <f>F23*I23</f>
        <v>0</v>
      </c>
      <c r="M23" s="25">
        <f>G23*I23</f>
        <v>0</v>
      </c>
      <c r="N23" s="25">
        <f>H23*I23</f>
        <v>0</v>
      </c>
      <c r="O23" s="1"/>
      <c r="Q23" s="1"/>
    </row>
    <row r="24" spans="1:17" ht="18.75" customHeight="1">
      <c r="A24" s="1"/>
      <c r="B24" s="53" t="s">
        <v>106</v>
      </c>
      <c r="C24" s="13" t="s">
        <v>17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12">
        <v>1</v>
      </c>
      <c r="J24" s="25">
        <f>D24*I24</f>
        <v>0</v>
      </c>
      <c r="K24" s="25">
        <f>E24*I24</f>
        <v>0</v>
      </c>
      <c r="L24" s="25">
        <f>F24*I24</f>
        <v>0</v>
      </c>
      <c r="M24" s="25">
        <f>G24*I24</f>
        <v>0</v>
      </c>
      <c r="N24" s="25">
        <f>H24*I24</f>
        <v>0</v>
      </c>
      <c r="O24" s="1"/>
      <c r="Q24" s="1"/>
    </row>
    <row r="25" spans="1:17" ht="21" customHeight="1">
      <c r="A25" s="1"/>
      <c r="B25" s="53" t="s">
        <v>80</v>
      </c>
      <c r="C25" s="13" t="s">
        <v>81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12">
        <v>1</v>
      </c>
      <c r="J25" s="25">
        <f>D25*I25</f>
        <v>0</v>
      </c>
      <c r="K25" s="25">
        <f>E25*I25</f>
        <v>0</v>
      </c>
      <c r="L25" s="25">
        <f>F25*I25</f>
        <v>0</v>
      </c>
      <c r="M25" s="25">
        <f>G25*I25</f>
        <v>0</v>
      </c>
      <c r="N25" s="25">
        <f>H25*I25</f>
        <v>0</v>
      </c>
      <c r="O25" s="1"/>
      <c r="Q25" s="1"/>
    </row>
    <row r="26" spans="1:17" ht="25.5">
      <c r="A26" s="1"/>
      <c r="B26" s="61">
        <v>4</v>
      </c>
      <c r="C26" s="33" t="s">
        <v>105</v>
      </c>
      <c r="D26" s="24" t="s">
        <v>1</v>
      </c>
      <c r="E26" s="24" t="s">
        <v>1</v>
      </c>
      <c r="F26" s="24" t="s">
        <v>1</v>
      </c>
      <c r="G26" s="24" t="s">
        <v>1</v>
      </c>
      <c r="H26" s="24" t="s">
        <v>1</v>
      </c>
      <c r="I26" s="10" t="s">
        <v>1</v>
      </c>
      <c r="J26" s="24" t="s">
        <v>1</v>
      </c>
      <c r="K26" s="24" t="s">
        <v>1</v>
      </c>
      <c r="L26" s="24" t="s">
        <v>1</v>
      </c>
      <c r="M26" s="24" t="s">
        <v>1</v>
      </c>
      <c r="N26" s="24" t="s">
        <v>1</v>
      </c>
      <c r="O26" s="1"/>
      <c r="Q26" s="1"/>
    </row>
    <row r="27" spans="1:17" ht="23.25" customHeight="1">
      <c r="A27" s="1"/>
      <c r="B27" s="53" t="s">
        <v>38</v>
      </c>
      <c r="C27" s="13" t="s">
        <v>102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12">
        <v>1</v>
      </c>
      <c r="J27" s="35">
        <f>D27*I27</f>
        <v>0</v>
      </c>
      <c r="K27" s="35">
        <f>E27*I27</f>
        <v>0</v>
      </c>
      <c r="L27" s="35">
        <f>F27*I27</f>
        <v>0</v>
      </c>
      <c r="M27" s="35">
        <f>G27*I27</f>
        <v>0</v>
      </c>
      <c r="N27" s="35">
        <f>H27*I27</f>
        <v>0</v>
      </c>
      <c r="O27" s="1"/>
      <c r="Q27" s="1"/>
    </row>
    <row r="28" spans="1:17" ht="18.75" customHeight="1">
      <c r="A28" s="1"/>
      <c r="B28" s="53" t="s">
        <v>98</v>
      </c>
      <c r="C28" s="13" t="s">
        <v>57</v>
      </c>
      <c r="D28" s="34">
        <v>15555388363.320002</v>
      </c>
      <c r="E28" s="34" t="s">
        <v>1</v>
      </c>
      <c r="F28" s="34" t="s">
        <v>1</v>
      </c>
      <c r="G28" s="34" t="s">
        <v>1</v>
      </c>
      <c r="H28" s="34" t="s">
        <v>1</v>
      </c>
      <c r="I28" s="12">
        <v>0.4</v>
      </c>
      <c r="J28" s="35">
        <f>D28*I28</f>
        <v>6222155345.328001</v>
      </c>
      <c r="K28" s="34" t="s">
        <v>1</v>
      </c>
      <c r="L28" s="34" t="s">
        <v>1</v>
      </c>
      <c r="M28" s="34" t="s">
        <v>1</v>
      </c>
      <c r="N28" s="34" t="s">
        <v>1</v>
      </c>
      <c r="O28" s="1"/>
      <c r="Q28" s="1"/>
    </row>
    <row r="29" spans="1:17" ht="18.75" customHeight="1">
      <c r="A29" s="1"/>
      <c r="B29" s="53" t="s">
        <v>119</v>
      </c>
      <c r="C29" s="13" t="s">
        <v>35</v>
      </c>
      <c r="D29" s="34" t="s">
        <v>1</v>
      </c>
      <c r="E29" s="34" t="s">
        <v>1</v>
      </c>
      <c r="F29" s="34" t="s">
        <v>1</v>
      </c>
      <c r="G29" s="34" t="s">
        <v>1</v>
      </c>
      <c r="H29" s="34" t="s">
        <v>1</v>
      </c>
      <c r="I29" s="9" t="s">
        <v>1</v>
      </c>
      <c r="J29" s="36" t="s">
        <v>1</v>
      </c>
      <c r="K29" s="36" t="s">
        <v>1</v>
      </c>
      <c r="L29" s="36" t="s">
        <v>1</v>
      </c>
      <c r="M29" s="36" t="s">
        <v>1</v>
      </c>
      <c r="N29" s="36" t="s">
        <v>1</v>
      </c>
      <c r="O29" s="1"/>
      <c r="Q29" s="49"/>
    </row>
    <row r="30" spans="1:17" ht="25.5">
      <c r="A30" s="1"/>
      <c r="B30" s="53" t="s">
        <v>3</v>
      </c>
      <c r="C30" s="13" t="s">
        <v>88</v>
      </c>
      <c r="D30" s="34">
        <v>779502808.06</v>
      </c>
      <c r="E30" s="34" t="s">
        <v>1</v>
      </c>
      <c r="F30" s="34" t="s">
        <v>1</v>
      </c>
      <c r="G30" s="34" t="s">
        <v>1</v>
      </c>
      <c r="H30" s="34" t="s">
        <v>1</v>
      </c>
      <c r="I30" s="12">
        <v>0.05</v>
      </c>
      <c r="J30" s="35">
        <f>D30*I30</f>
        <v>38975140.403</v>
      </c>
      <c r="K30" s="36" t="s">
        <v>1</v>
      </c>
      <c r="L30" s="36" t="s">
        <v>1</v>
      </c>
      <c r="M30" s="36" t="s">
        <v>1</v>
      </c>
      <c r="N30" s="36" t="s">
        <v>1</v>
      </c>
      <c r="O30" s="1"/>
      <c r="Q30" s="49"/>
    </row>
    <row r="31" spans="1:17" ht="25.5">
      <c r="A31" s="1"/>
      <c r="B31" s="53" t="s">
        <v>125</v>
      </c>
      <c r="C31" s="13" t="s">
        <v>66</v>
      </c>
      <c r="D31" s="34" t="s">
        <v>1</v>
      </c>
      <c r="E31" s="34">
        <v>2254811100.74</v>
      </c>
      <c r="F31" s="34">
        <v>3691636597.14</v>
      </c>
      <c r="G31" s="34">
        <v>4761477528.11</v>
      </c>
      <c r="H31" s="34">
        <v>4586558678.57</v>
      </c>
      <c r="I31" s="12">
        <v>0.15</v>
      </c>
      <c r="J31" s="36" t="s">
        <v>1</v>
      </c>
      <c r="K31" s="35">
        <f aca="true" t="shared" si="0" ref="K31:K36">E31*I31</f>
        <v>338221665.11099994</v>
      </c>
      <c r="L31" s="35">
        <f aca="true" t="shared" si="1" ref="L31:L36">F31*I31</f>
        <v>553745489.571</v>
      </c>
      <c r="M31" s="35">
        <f aca="true" t="shared" si="2" ref="M31:M36">G31*I31</f>
        <v>714221629.2164999</v>
      </c>
      <c r="N31" s="35">
        <f aca="true" t="shared" si="3" ref="N31:N36">H31*I31</f>
        <v>687983801.7854999</v>
      </c>
      <c r="O31" s="1"/>
      <c r="Q31" s="49"/>
    </row>
    <row r="32" spans="1:17" ht="21" customHeight="1">
      <c r="A32" s="1"/>
      <c r="B32" s="53" t="s">
        <v>44</v>
      </c>
      <c r="C32" s="13" t="s">
        <v>30</v>
      </c>
      <c r="D32" s="34">
        <v>16829333.25</v>
      </c>
      <c r="E32" s="34">
        <v>52352924.21</v>
      </c>
      <c r="F32" s="34">
        <v>95077678.77</v>
      </c>
      <c r="G32" s="34">
        <v>35824749.57</v>
      </c>
      <c r="H32" s="34">
        <v>13429440.15</v>
      </c>
      <c r="I32" s="12">
        <v>1</v>
      </c>
      <c r="J32" s="35">
        <f>D32*I32</f>
        <v>16829333.25</v>
      </c>
      <c r="K32" s="35">
        <f t="shared" si="0"/>
        <v>52352924.21</v>
      </c>
      <c r="L32" s="35">
        <f t="shared" si="1"/>
        <v>95077678.77</v>
      </c>
      <c r="M32" s="35">
        <f t="shared" si="2"/>
        <v>35824749.57</v>
      </c>
      <c r="N32" s="35">
        <f t="shared" si="3"/>
        <v>13429440.15</v>
      </c>
      <c r="O32" s="1"/>
      <c r="Q32" s="49"/>
    </row>
    <row r="33" spans="1:17" ht="19.5" customHeight="1">
      <c r="A33" s="1"/>
      <c r="B33" s="53" t="s">
        <v>6</v>
      </c>
      <c r="C33" s="13" t="s">
        <v>79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12">
        <v>1</v>
      </c>
      <c r="J33" s="35">
        <f>D33*I33</f>
        <v>0</v>
      </c>
      <c r="K33" s="35">
        <f t="shared" si="0"/>
        <v>0</v>
      </c>
      <c r="L33" s="35">
        <f t="shared" si="1"/>
        <v>0</v>
      </c>
      <c r="M33" s="35">
        <f t="shared" si="2"/>
        <v>0</v>
      </c>
      <c r="N33" s="35">
        <f t="shared" si="3"/>
        <v>0</v>
      </c>
      <c r="O33" s="1"/>
      <c r="Q33" s="49"/>
    </row>
    <row r="34" spans="1:17" ht="27" customHeight="1">
      <c r="A34" s="1"/>
      <c r="B34" s="53" t="s">
        <v>127</v>
      </c>
      <c r="C34" s="13" t="s">
        <v>48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12">
        <v>1</v>
      </c>
      <c r="J34" s="35">
        <f>D34*I34</f>
        <v>0</v>
      </c>
      <c r="K34" s="35">
        <f t="shared" si="0"/>
        <v>0</v>
      </c>
      <c r="L34" s="35">
        <f t="shared" si="1"/>
        <v>0</v>
      </c>
      <c r="M34" s="35">
        <f t="shared" si="2"/>
        <v>0</v>
      </c>
      <c r="N34" s="35">
        <f t="shared" si="3"/>
        <v>0</v>
      </c>
      <c r="O34" s="1"/>
      <c r="Q34" s="1"/>
    </row>
    <row r="35" spans="1:17" ht="21.75" customHeight="1">
      <c r="A35" s="1"/>
      <c r="B35" s="53" t="s">
        <v>89</v>
      </c>
      <c r="C35" s="13" t="s">
        <v>51</v>
      </c>
      <c r="D35" s="34">
        <v>178709420.186648</v>
      </c>
      <c r="E35" s="34">
        <v>285431504.635119</v>
      </c>
      <c r="F35" s="34">
        <v>104663784.17407499</v>
      </c>
      <c r="G35" s="34">
        <v>611316929.3833071</v>
      </c>
      <c r="H35" s="34">
        <v>2554939885.87028</v>
      </c>
      <c r="I35" s="12">
        <v>1</v>
      </c>
      <c r="J35" s="35">
        <f>D35*I35</f>
        <v>178709420.186648</v>
      </c>
      <c r="K35" s="35">
        <f t="shared" si="0"/>
        <v>285431504.635119</v>
      </c>
      <c r="L35" s="35">
        <f t="shared" si="1"/>
        <v>104663784.17407499</v>
      </c>
      <c r="M35" s="35">
        <f t="shared" si="2"/>
        <v>611316929.3833071</v>
      </c>
      <c r="N35" s="35">
        <f t="shared" si="3"/>
        <v>2554939885.87028</v>
      </c>
      <c r="O35" s="49"/>
      <c r="P35" s="49"/>
      <c r="Q35" s="49"/>
    </row>
    <row r="36" spans="1:17" ht="22.5" customHeight="1">
      <c r="A36" s="1"/>
      <c r="B36" s="61">
        <v>5</v>
      </c>
      <c r="C36" s="33" t="s">
        <v>76</v>
      </c>
      <c r="D36" s="74">
        <v>520523279</v>
      </c>
      <c r="E36" s="74">
        <v>15835712</v>
      </c>
      <c r="F36" s="74">
        <v>381704</v>
      </c>
      <c r="G36" s="74">
        <v>0</v>
      </c>
      <c r="H36" s="74">
        <v>499570332</v>
      </c>
      <c r="I36" s="64">
        <v>1</v>
      </c>
      <c r="J36" s="65">
        <f>D36*I36</f>
        <v>520523279</v>
      </c>
      <c r="K36" s="65">
        <f t="shared" si="0"/>
        <v>15835712</v>
      </c>
      <c r="L36" s="65">
        <f t="shared" si="1"/>
        <v>381704</v>
      </c>
      <c r="M36" s="65">
        <f t="shared" si="2"/>
        <v>0</v>
      </c>
      <c r="N36" s="65">
        <f t="shared" si="3"/>
        <v>499570332</v>
      </c>
      <c r="O36" s="1"/>
      <c r="Q36" s="1"/>
    </row>
    <row r="37" spans="1:17" ht="31.5" customHeight="1">
      <c r="A37" s="1"/>
      <c r="B37" s="61">
        <v>6</v>
      </c>
      <c r="C37" s="33" t="s">
        <v>124</v>
      </c>
      <c r="D37" s="24" t="s">
        <v>1</v>
      </c>
      <c r="E37" s="24" t="s">
        <v>1</v>
      </c>
      <c r="F37" s="24" t="s">
        <v>1</v>
      </c>
      <c r="G37" s="24" t="s">
        <v>1</v>
      </c>
      <c r="H37" s="24" t="s">
        <v>1</v>
      </c>
      <c r="I37" s="10" t="s">
        <v>1</v>
      </c>
      <c r="J37" s="24" t="s">
        <v>1</v>
      </c>
      <c r="K37" s="24" t="s">
        <v>1</v>
      </c>
      <c r="L37" s="24" t="s">
        <v>1</v>
      </c>
      <c r="M37" s="24" t="s">
        <v>1</v>
      </c>
      <c r="N37" s="24" t="s">
        <v>1</v>
      </c>
      <c r="O37" s="1"/>
      <c r="Q37" s="1"/>
    </row>
    <row r="38" spans="1:17" ht="25.5">
      <c r="A38" s="1"/>
      <c r="B38" s="53" t="s">
        <v>53</v>
      </c>
      <c r="C38" s="13" t="s">
        <v>41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12">
        <v>1</v>
      </c>
      <c r="J38" s="25">
        <f>D38*I38</f>
        <v>0</v>
      </c>
      <c r="K38" s="25">
        <f>E38*I38</f>
        <v>0</v>
      </c>
      <c r="L38" s="25">
        <f>F38*I38</f>
        <v>0</v>
      </c>
      <c r="M38" s="25">
        <f>G38*I38</f>
        <v>0</v>
      </c>
      <c r="N38" s="25">
        <f>H38*I38</f>
        <v>0</v>
      </c>
      <c r="O38" s="1"/>
      <c r="Q38" s="1"/>
    </row>
    <row r="39" spans="1:17" ht="25.5">
      <c r="A39" s="1"/>
      <c r="B39" s="53" t="s">
        <v>84</v>
      </c>
      <c r="C39" s="13" t="s">
        <v>69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12">
        <v>1</v>
      </c>
      <c r="J39" s="25">
        <f>D39*I39</f>
        <v>0</v>
      </c>
      <c r="K39" s="25">
        <f>E39*I39</f>
        <v>0</v>
      </c>
      <c r="L39" s="25">
        <f>F39*I39</f>
        <v>0</v>
      </c>
      <c r="M39" s="25">
        <f>G39*I39</f>
        <v>0</v>
      </c>
      <c r="N39" s="25">
        <f>H39*I39</f>
        <v>0</v>
      </c>
      <c r="O39" s="1"/>
      <c r="Q39" s="1"/>
    </row>
    <row r="40" spans="1:17" ht="25.5">
      <c r="A40" s="1"/>
      <c r="B40" s="61">
        <v>7</v>
      </c>
      <c r="C40" s="33" t="s">
        <v>97</v>
      </c>
      <c r="D40" s="24" t="s">
        <v>1</v>
      </c>
      <c r="E40" s="24" t="s">
        <v>1</v>
      </c>
      <c r="F40" s="24" t="s">
        <v>1</v>
      </c>
      <c r="G40" s="24" t="s">
        <v>1</v>
      </c>
      <c r="H40" s="24" t="s">
        <v>1</v>
      </c>
      <c r="I40" s="10" t="s">
        <v>1</v>
      </c>
      <c r="J40" s="24" t="s">
        <v>1</v>
      </c>
      <c r="K40" s="24" t="s">
        <v>1</v>
      </c>
      <c r="L40" s="24" t="s">
        <v>1</v>
      </c>
      <c r="M40" s="24" t="s">
        <v>1</v>
      </c>
      <c r="N40" s="24" t="s">
        <v>1</v>
      </c>
      <c r="O40" s="1"/>
      <c r="Q40" s="1"/>
    </row>
    <row r="41" spans="1:17" ht="25.5">
      <c r="A41" s="1"/>
      <c r="B41" s="53" t="s">
        <v>86</v>
      </c>
      <c r="C41" s="13" t="s">
        <v>56</v>
      </c>
      <c r="D41" s="34">
        <v>27335747.9</v>
      </c>
      <c r="E41" s="34">
        <v>0</v>
      </c>
      <c r="F41" s="34">
        <v>0</v>
      </c>
      <c r="G41" s="34">
        <v>0</v>
      </c>
      <c r="H41" s="34">
        <v>0</v>
      </c>
      <c r="I41" s="12">
        <v>1</v>
      </c>
      <c r="J41" s="35">
        <f>D41*I41</f>
        <v>27335747.9</v>
      </c>
      <c r="K41" s="35">
        <f>E41*I41</f>
        <v>0</v>
      </c>
      <c r="L41" s="35">
        <f>F41*I41</f>
        <v>0</v>
      </c>
      <c r="M41" s="35">
        <f>G41*I41</f>
        <v>0</v>
      </c>
      <c r="N41" s="35">
        <f>H41*I41</f>
        <v>0</v>
      </c>
      <c r="O41" s="1"/>
      <c r="Q41" s="1"/>
    </row>
    <row r="42" spans="1:17" ht="25.5">
      <c r="A42" s="1"/>
      <c r="B42" s="53" t="s">
        <v>72</v>
      </c>
      <c r="C42" s="13" t="s">
        <v>27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12">
        <v>1</v>
      </c>
      <c r="J42" s="35">
        <f>D42*I42</f>
        <v>0</v>
      </c>
      <c r="K42" s="35">
        <f>E42*I42</f>
        <v>0</v>
      </c>
      <c r="L42" s="35">
        <f>F42*I42</f>
        <v>0</v>
      </c>
      <c r="M42" s="35">
        <f>G42*I42</f>
        <v>0</v>
      </c>
      <c r="N42" s="35">
        <f>H42*I42</f>
        <v>0</v>
      </c>
      <c r="O42" s="1"/>
      <c r="Q42" s="1"/>
    </row>
    <row r="43" spans="1:17" ht="23.25" customHeight="1">
      <c r="A43" s="1"/>
      <c r="B43" s="61">
        <v>8</v>
      </c>
      <c r="C43" s="33" t="s">
        <v>7</v>
      </c>
      <c r="D43" s="24" t="s">
        <v>1</v>
      </c>
      <c r="E43" s="24" t="s">
        <v>1</v>
      </c>
      <c r="F43" s="24" t="s">
        <v>1</v>
      </c>
      <c r="G43" s="24" t="s">
        <v>1</v>
      </c>
      <c r="H43" s="24" t="s">
        <v>1</v>
      </c>
      <c r="I43" s="10" t="s">
        <v>1</v>
      </c>
      <c r="J43" s="48">
        <f>SUM(J14:J42)</f>
        <v>7013475240.597649</v>
      </c>
      <c r="K43" s="48">
        <f>SUM(K14:K42)</f>
        <v>691841805.956119</v>
      </c>
      <c r="L43" s="48">
        <f>SUM(L14:L42)</f>
        <v>753868656.515075</v>
      </c>
      <c r="M43" s="48">
        <f>SUM(M14:M42)</f>
        <v>1361363308.169807</v>
      </c>
      <c r="N43" s="48">
        <f>SUM(N14:N42)</f>
        <v>3755923459.8057795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t="s">
        <v>131</v>
      </c>
      <c r="D45" s="77"/>
      <c r="E45" s="77"/>
      <c r="F45" s="75" t="s">
        <v>136</v>
      </c>
      <c r="O45" s="1"/>
      <c r="Q45" s="1"/>
    </row>
    <row r="46" spans="1:17" ht="12.75">
      <c r="A46" s="1"/>
      <c r="B46" s="1"/>
      <c r="C46" s="81" t="s">
        <v>135</v>
      </c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/>
      <c r="C49" s="1"/>
      <c r="D49" s="1"/>
      <c r="O49" s="1"/>
      <c r="Q49" s="1"/>
    </row>
    <row r="50" spans="1:17" ht="12.75">
      <c r="A50" s="1"/>
      <c r="B50" s="1" t="s">
        <v>23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35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5" right="0.25" top="0.45" bottom="0.51" header="0.3" footer="0.3"/>
  <pageSetup fitToHeight="1" fitToWidth="1" horizontalDpi="600" verticalDpi="600" orientation="landscape" scale="51" r:id="rId1"/>
  <headerFooter alignWithMargins="0">
    <oddHeader>&amp;C&amp;A&amp;R&amp;"Arial,Regular"&amp;08&amp;KB3B3B3maib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60" workbookViewId="0" topLeftCell="A1">
      <selection activeCell="G16" sqref="G16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  <col min="10" max="10" width="37.57421875" style="0" bestFit="1" customWidth="1"/>
  </cols>
  <sheetData>
    <row r="1" spans="1:10" ht="12.75">
      <c r="A1" s="1"/>
      <c r="B1" s="19" t="s">
        <v>62</v>
      </c>
      <c r="C1" s="1"/>
      <c r="D1" s="1"/>
      <c r="E1" s="1"/>
      <c r="F1" s="1"/>
      <c r="G1" s="1"/>
      <c r="H1" s="1"/>
      <c r="J1" s="1"/>
    </row>
    <row r="2" spans="1:10" ht="12.75">
      <c r="A2" s="1"/>
      <c r="B2" s="19" t="s">
        <v>65</v>
      </c>
      <c r="C2" s="1"/>
      <c r="D2" s="1"/>
      <c r="E2" s="1"/>
      <c r="F2" s="1"/>
      <c r="G2" s="19" t="s">
        <v>29</v>
      </c>
      <c r="H2" s="1"/>
      <c r="J2" s="1"/>
    </row>
    <row r="3" spans="1:10" ht="12.75">
      <c r="A3" s="1"/>
      <c r="B3" s="1"/>
      <c r="C3" s="1"/>
      <c r="D3" s="1"/>
      <c r="E3" s="1"/>
      <c r="F3" s="1"/>
      <c r="G3" s="19" t="s">
        <v>28</v>
      </c>
      <c r="H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19" t="s">
        <v>122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19" t="s">
        <v>19</v>
      </c>
      <c r="D7" s="1"/>
      <c r="E7" s="1"/>
      <c r="F7" s="1"/>
      <c r="G7" s="1"/>
      <c r="H7" s="1"/>
      <c r="J7" s="1"/>
    </row>
    <row r="8" spans="1:10" ht="12.75">
      <c r="A8" s="1"/>
      <c r="B8" s="1"/>
      <c r="C8" s="19"/>
      <c r="D8" s="1"/>
      <c r="E8" s="1"/>
      <c r="F8" s="1"/>
      <c r="G8" s="1"/>
      <c r="H8" s="1"/>
      <c r="J8" s="1"/>
    </row>
    <row r="9" spans="1:10" ht="12.75" customHeight="1">
      <c r="A9" s="1"/>
      <c r="B9" s="1"/>
      <c r="C9" s="1"/>
      <c r="D9" s="1"/>
      <c r="E9" s="72"/>
      <c r="F9" s="1"/>
      <c r="G9" s="1"/>
      <c r="H9" s="1"/>
      <c r="J9" s="1"/>
    </row>
    <row r="10" spans="1:10" ht="12.75">
      <c r="A10" s="1"/>
      <c r="B10" s="93" t="s">
        <v>108</v>
      </c>
      <c r="C10" s="91" t="s">
        <v>110</v>
      </c>
      <c r="D10" s="91" t="s">
        <v>21</v>
      </c>
      <c r="E10" s="92"/>
      <c r="F10" s="91"/>
      <c r="G10" s="91"/>
      <c r="H10" s="91"/>
      <c r="I10" s="13"/>
      <c r="J10" s="11" t="s">
        <v>85</v>
      </c>
    </row>
    <row r="11" spans="1:10" ht="25.5">
      <c r="A11" s="1"/>
      <c r="B11" s="93"/>
      <c r="C11" s="91"/>
      <c r="D11" s="14" t="s">
        <v>109</v>
      </c>
      <c r="E11" s="14" t="s">
        <v>50</v>
      </c>
      <c r="F11" s="14" t="s">
        <v>61</v>
      </c>
      <c r="G11" s="14" t="s">
        <v>54</v>
      </c>
      <c r="H11" s="14" t="s">
        <v>92</v>
      </c>
      <c r="I11" s="13"/>
      <c r="J11" s="1"/>
    </row>
    <row r="12" spans="1:10" ht="12.75">
      <c r="A12" s="1"/>
      <c r="B12" s="78" t="s">
        <v>100</v>
      </c>
      <c r="C12" s="78" t="s">
        <v>63</v>
      </c>
      <c r="D12" s="78">
        <v>1</v>
      </c>
      <c r="E12" s="78">
        <v>2</v>
      </c>
      <c r="F12" s="78">
        <v>3</v>
      </c>
      <c r="G12" s="78">
        <v>4</v>
      </c>
      <c r="H12" s="78">
        <v>5</v>
      </c>
      <c r="I12" s="13"/>
      <c r="J12" s="1"/>
    </row>
    <row r="13" spans="1:10" ht="30" customHeight="1">
      <c r="A13" s="1"/>
      <c r="B13" s="79">
        <v>1</v>
      </c>
      <c r="C13" s="15" t="s">
        <v>93</v>
      </c>
      <c r="D13" s="37">
        <f>'Lichiditatea efectiva'!J51</f>
        <v>17272402779.827934</v>
      </c>
      <c r="E13" s="37">
        <f>'Lichiditatea efectiva'!K51</f>
        <v>2392421963.1061645</v>
      </c>
      <c r="F13" s="37">
        <f>'Lichiditatea efectiva'!L51</f>
        <v>2813026303.9257445</v>
      </c>
      <c r="G13" s="37">
        <v>4606606979.5</v>
      </c>
      <c r="H13" s="37">
        <f>'Lichiditatea efectiva'!N51</f>
        <v>12065092317.874758</v>
      </c>
      <c r="I13" s="13"/>
      <c r="J13" s="85"/>
    </row>
    <row r="14" spans="1:10" ht="30" customHeight="1">
      <c r="A14" s="1"/>
      <c r="B14" s="79">
        <v>2</v>
      </c>
      <c r="C14" s="15" t="s">
        <v>15</v>
      </c>
      <c r="D14" s="37">
        <f>'Lichiditatea necesara'!J43</f>
        <v>7013475240.597649</v>
      </c>
      <c r="E14" s="37">
        <f>'Lichiditatea necesara'!K43</f>
        <v>691841805.956119</v>
      </c>
      <c r="F14" s="37">
        <f>'Lichiditatea necesara'!L43</f>
        <v>753868656.515075</v>
      </c>
      <c r="G14" s="37">
        <f>'Lichiditatea necesara'!M43</f>
        <v>1361363308.169807</v>
      </c>
      <c r="H14" s="37">
        <f>'Lichiditatea necesara'!N43</f>
        <v>3755923459.8057795</v>
      </c>
      <c r="I14" s="13"/>
      <c r="J14" s="1"/>
    </row>
    <row r="15" spans="1:10" ht="30" customHeight="1">
      <c r="A15" s="1"/>
      <c r="B15" s="79">
        <v>3</v>
      </c>
      <c r="C15" s="15" t="s">
        <v>5</v>
      </c>
      <c r="D15" s="37">
        <f>IF(D13-D14&gt;0,D13-D14,0)</f>
        <v>10258927539.230286</v>
      </c>
      <c r="E15" s="37">
        <f>IF(E13-E14+D15&gt;0,E13-E14+D15,0)</f>
        <v>11959507696.380331</v>
      </c>
      <c r="F15" s="37">
        <v>14018665343</v>
      </c>
      <c r="G15" s="37">
        <f>IF(G13-G14+F15&gt;0,G13-G14+F15,0)</f>
        <v>17263909014.330193</v>
      </c>
      <c r="H15" s="37">
        <f>IF(H13-H14+G15&gt;0,H13-H14+G15,0)</f>
        <v>25573077872.39917</v>
      </c>
      <c r="I15" s="13"/>
      <c r="J15" s="86"/>
    </row>
    <row r="16" spans="1:10" ht="30" customHeight="1">
      <c r="A16" s="1"/>
      <c r="B16" s="79">
        <v>4</v>
      </c>
      <c r="C16" s="15" t="s">
        <v>123</v>
      </c>
      <c r="D16" s="37">
        <f>D13</f>
        <v>17272402779.827934</v>
      </c>
      <c r="E16" s="37">
        <f>IF(D15&gt;0,D15+E13,0)</f>
        <v>12651349502.33645</v>
      </c>
      <c r="F16" s="37">
        <f>IF(E15&gt;0,E15+F13,0)</f>
        <v>14772534000.306076</v>
      </c>
      <c r="G16" s="37">
        <f>G13+F15</f>
        <v>18625272322.5</v>
      </c>
      <c r="H16" s="37">
        <f>IF(G15&gt;0,G15+H13,0)</f>
        <v>29329001332.20495</v>
      </c>
      <c r="I16" s="13"/>
      <c r="J16" s="49"/>
    </row>
    <row r="17" spans="1:10" ht="30" customHeight="1">
      <c r="A17" s="1"/>
      <c r="B17" s="79">
        <v>5</v>
      </c>
      <c r="C17" s="15" t="s">
        <v>0</v>
      </c>
      <c r="D17" s="80">
        <f>IF(D14&lt;&gt;0,D16/D14,0)</f>
        <v>2.462745242165577</v>
      </c>
      <c r="E17" s="80">
        <f>IF(E14&lt;&gt;0,E16/E14,0)</f>
        <v>18.286477332563624</v>
      </c>
      <c r="F17" s="80">
        <f>IF(F14&lt;&gt;0,F16/F14,0)</f>
        <v>19.595633632780796</v>
      </c>
      <c r="G17" s="80">
        <f>IF(G14&lt;&gt;0,G16/G14,0)</f>
        <v>13.681338560196316</v>
      </c>
      <c r="H17" s="80">
        <f>IF(H14&lt;&gt;0,H16/H14,0)</f>
        <v>7.808732431869515</v>
      </c>
      <c r="I17" s="13"/>
      <c r="J17" s="1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 t="s">
        <v>129</v>
      </c>
      <c r="D19" s="76"/>
      <c r="E19" s="77"/>
      <c r="F19" t="s">
        <v>130</v>
      </c>
      <c r="G19" s="49"/>
      <c r="J19" s="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1"/>
      <c r="D22" s="1"/>
      <c r="J22" s="1"/>
    </row>
    <row r="23" spans="3:6" ht="12.75">
      <c r="C23" t="s">
        <v>131</v>
      </c>
      <c r="D23" s="77"/>
      <c r="E23" s="77"/>
      <c r="F23" s="75" t="s">
        <v>136</v>
      </c>
    </row>
    <row r="27" ht="12.75">
      <c r="B27" s="75" t="s">
        <v>134</v>
      </c>
    </row>
    <row r="28" ht="12.75">
      <c r="B28" t="s">
        <v>132</v>
      </c>
    </row>
    <row r="29" ht="12.75">
      <c r="B29" t="s">
        <v>133</v>
      </c>
    </row>
  </sheetData>
  <sheetProtection/>
  <mergeCells count="3">
    <mergeCell ref="D10:H10"/>
    <mergeCell ref="C10:C11"/>
    <mergeCell ref="B10:B1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scale="94" r:id="rId1"/>
  <headerFooter alignWithMargins="0">
    <oddHeader>&amp;C&amp;A&amp;R&amp;"Arial,Regular"&amp;08&amp;KB3B3B3maib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20230401</v>
      </c>
      <c r="G1" s="1">
        <v>20230501</v>
      </c>
      <c r="H1" s="1">
        <v>20230701</v>
      </c>
      <c r="I1" s="1">
        <v>20231001</v>
      </c>
      <c r="J1" s="1">
        <v>20240401</v>
      </c>
      <c r="N1">
        <v>20170301</v>
      </c>
    </row>
    <row r="2" spans="1:14" ht="12.75">
      <c r="A2" s="1"/>
      <c r="F2" s="1">
        <v>20230430</v>
      </c>
      <c r="G2" s="1">
        <v>20230630</v>
      </c>
      <c r="H2" s="1">
        <v>20230930</v>
      </c>
      <c r="I2" s="1">
        <v>20240331</v>
      </c>
      <c r="J2" s="1">
        <v>99999999</v>
      </c>
      <c r="N2">
        <v>99999999</v>
      </c>
    </row>
    <row r="3" spans="1:6" ht="12.75">
      <c r="A3" s="1"/>
      <c r="F3" s="1">
        <v>20230401</v>
      </c>
    </row>
    <row r="4" ht="12.75">
      <c r="A4" s="1"/>
    </row>
    <row r="5" spans="1:10" ht="44.25" customHeight="1">
      <c r="A5" s="1"/>
      <c r="F5" s="2" t="s">
        <v>109</v>
      </c>
      <c r="G5" s="2" t="s">
        <v>50</v>
      </c>
      <c r="H5" s="2" t="s">
        <v>61</v>
      </c>
      <c r="I5" s="2" t="s">
        <v>54</v>
      </c>
      <c r="J5" s="3" t="s">
        <v>92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 Tipa</dc:creator>
  <cp:keywords/>
  <dc:description>BJDTCD180423165654BJGMNPC00001920</dc:description>
  <cp:lastModifiedBy>MAIB</cp:lastModifiedBy>
  <cp:lastPrinted>2023-04-12T15:45:14Z</cp:lastPrinted>
  <dcterms:created xsi:type="dcterms:W3CDTF">2023-04-12T11:48:30Z</dcterms:created>
  <dcterms:modified xsi:type="dcterms:W3CDTF">2023-04-18T13:56:55Z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da2ae1ec-5918-485b-82b0-9380d9317fbd</vt:lpwstr>
  </property>
  <property fmtid="{D5CDD505-2E9C-101B-9397-08002B2CF9AE}" pid="3" name="bjSaver">
    <vt:lpwstr>QLv4drhWBYQztqxBZBSxaOj4sfUAK3Sh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{8B367E2F-AE2E-4B75-83E8-07FB661C0882}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